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Marija\Desktop\ZAVRŠNI 31.12.2023\"/>
    </mc:Choice>
  </mc:AlternateContent>
  <xr:revisionPtr revIDLastSave="0" documentId="13_ncr:1_{D59A5FAA-9489-44F4-9BD5-97BDC72BBA2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G300" i="9"/>
  <c r="F300" i="9"/>
  <c r="E300" i="9"/>
  <c r="B300" i="9" s="1"/>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F282" i="9"/>
  <c r="H281" i="9"/>
  <c r="G281" i="9"/>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L235" i="9"/>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E226" i="9"/>
  <c r="M225" i="9"/>
  <c r="L225" i="9"/>
  <c r="F225" i="9"/>
  <c r="B225" i="9" s="1"/>
  <c r="E225" i="9"/>
  <c r="M224" i="9"/>
  <c r="L224" i="9"/>
  <c r="F224" i="9" s="1"/>
  <c r="B224" i="9" s="1"/>
  <c r="E224" i="9"/>
  <c r="M223" i="9"/>
  <c r="L223" i="9"/>
  <c r="E223" i="9"/>
  <c r="M222" i="9"/>
  <c r="L222" i="9"/>
  <c r="F222" i="9"/>
  <c r="E222" i="9"/>
  <c r="B222" i="9" s="1"/>
  <c r="M221" i="9"/>
  <c r="F221" i="9" s="1"/>
  <c r="B221" i="9" s="1"/>
  <c r="L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D49" i="8" s="1"/>
  <c r="D43" i="8" s="1"/>
  <c r="D50" i="8"/>
  <c r="D44" i="8"/>
  <c r="D36" i="8"/>
  <c r="D26" i="8"/>
  <c r="D24" i="8" s="1"/>
  <c r="C1499" i="1" s="1"/>
  <c r="D18" i="8"/>
  <c r="D8" i="8"/>
  <c r="D6" i="8" s="1"/>
  <c r="C1481" i="1" s="1"/>
  <c r="H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F118" i="6"/>
  <c r="E118" i="6"/>
  <c r="E114" i="6" s="1"/>
  <c r="I27" i="3"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1057" i="1" s="1"/>
  <c r="D79"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7" i="4"/>
  <c r="C412" i="1" s="1"/>
  <c r="E416" i="4"/>
  <c r="D411"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F128" i="4"/>
  <c r="E128" i="4"/>
  <c r="D128" i="4"/>
  <c r="F127" i="4"/>
  <c r="F126" i="4"/>
  <c r="E125" i="4"/>
  <c r="E124" i="4" s="1"/>
  <c r="D120" i="1" s="1"/>
  <c r="D125" i="4"/>
  <c r="F125" i="4" s="1"/>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G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C1504" i="1"/>
  <c r="H1504" i="1" s="1"/>
  <c r="H1503" i="1"/>
  <c r="G1503" i="1"/>
  <c r="C1503" i="1"/>
  <c r="C1502" i="1"/>
  <c r="C1501" i="1"/>
  <c r="H1501" i="1" s="1"/>
  <c r="H1500" i="1"/>
  <c r="G1500" i="1"/>
  <c r="C1500" i="1"/>
  <c r="C1498" i="1"/>
  <c r="C1497" i="1"/>
  <c r="H1497" i="1" s="1"/>
  <c r="H1496" i="1"/>
  <c r="G1496" i="1"/>
  <c r="C1496" i="1"/>
  <c r="H1495" i="1"/>
  <c r="G1495" i="1"/>
  <c r="C1495" i="1"/>
  <c r="C1494" i="1"/>
  <c r="C1493" i="1"/>
  <c r="H1493" i="1" s="1"/>
  <c r="C1492" i="1"/>
  <c r="G1492" i="1" s="1"/>
  <c r="C1491" i="1"/>
  <c r="H1491" i="1" s="1"/>
  <c r="C1490" i="1"/>
  <c r="C1489" i="1"/>
  <c r="H1489" i="1" s="1"/>
  <c r="H1488" i="1"/>
  <c r="G1488" i="1"/>
  <c r="C1488" i="1"/>
  <c r="H1487" i="1"/>
  <c r="G1487" i="1"/>
  <c r="C1487" i="1"/>
  <c r="C1486" i="1"/>
  <c r="C1485" i="1"/>
  <c r="H1485" i="1" s="1"/>
  <c r="C1484" i="1"/>
  <c r="H1484" i="1" s="1"/>
  <c r="C1482" i="1"/>
  <c r="H1480" i="1"/>
  <c r="C1480" i="1"/>
  <c r="G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J1474" i="1" s="1"/>
  <c r="H1473" i="1"/>
  <c r="G1473" i="1"/>
  <c r="I1473" i="1" s="1"/>
  <c r="D1473" i="1"/>
  <c r="J1473" i="1" s="1"/>
  <c r="C1473" i="1"/>
  <c r="D1472" i="1"/>
  <c r="C1472" i="1"/>
  <c r="J1472" i="1" s="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D1460" i="1"/>
  <c r="C1460" i="1"/>
  <c r="J1460" i="1" s="1"/>
  <c r="D1459" i="1"/>
  <c r="C1459" i="1"/>
  <c r="H1458" i="1"/>
  <c r="G1458" i="1"/>
  <c r="D1458" i="1"/>
  <c r="C1458" i="1"/>
  <c r="J1458" i="1" s="1"/>
  <c r="J1457" i="1"/>
  <c r="D1457" i="1"/>
  <c r="C1457" i="1"/>
  <c r="H1456" i="1"/>
  <c r="G1456" i="1"/>
  <c r="D1456" i="1"/>
  <c r="C1456" i="1"/>
  <c r="J1456" i="1" s="1"/>
  <c r="J1455" i="1"/>
  <c r="D1455" i="1"/>
  <c r="C1455" i="1"/>
  <c r="D1454" i="1"/>
  <c r="C1454" i="1"/>
  <c r="D1453" i="1"/>
  <c r="C1453" i="1"/>
  <c r="H1452" i="1"/>
  <c r="G1452" i="1"/>
  <c r="D1452" i="1"/>
  <c r="C1452" i="1"/>
  <c r="J1452" i="1" s="1"/>
  <c r="D1451" i="1"/>
  <c r="C1451" i="1"/>
  <c r="H1450" i="1"/>
  <c r="G1450" i="1"/>
  <c r="D1450" i="1"/>
  <c r="J1450" i="1" s="1"/>
  <c r="C1450" i="1"/>
  <c r="D1449" i="1"/>
  <c r="C1449" i="1"/>
  <c r="H1448" i="1"/>
  <c r="G1448" i="1"/>
  <c r="D1448" i="1"/>
  <c r="J1448" i="1" s="1"/>
  <c r="C1448" i="1"/>
  <c r="J1447" i="1"/>
  <c r="D1447" i="1"/>
  <c r="C1447" i="1"/>
  <c r="H1446" i="1"/>
  <c r="G1446" i="1"/>
  <c r="D1446" i="1"/>
  <c r="J1446" i="1" s="1"/>
  <c r="C1446" i="1"/>
  <c r="J1445" i="1"/>
  <c r="D1445" i="1"/>
  <c r="C1445" i="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C1436" i="1"/>
  <c r="D1434" i="1"/>
  <c r="C1434" i="1"/>
  <c r="D1433" i="1"/>
  <c r="C1433" i="1"/>
  <c r="H1432" i="1"/>
  <c r="D1432" i="1"/>
  <c r="C1432" i="1"/>
  <c r="G1432" i="1" s="1"/>
  <c r="H1431" i="1"/>
  <c r="D1431" i="1"/>
  <c r="C1431" i="1"/>
  <c r="G1431" i="1" s="1"/>
  <c r="D1430" i="1"/>
  <c r="C1430" i="1"/>
  <c r="D1429" i="1"/>
  <c r="C1429" i="1"/>
  <c r="H1428" i="1"/>
  <c r="D1428" i="1"/>
  <c r="C1428" i="1"/>
  <c r="G1428" i="1" s="1"/>
  <c r="H1427" i="1"/>
  <c r="D1427" i="1"/>
  <c r="C1427" i="1"/>
  <c r="G1427" i="1" s="1"/>
  <c r="D1426" i="1"/>
  <c r="C1426" i="1"/>
  <c r="D1425" i="1"/>
  <c r="C1425" i="1"/>
  <c r="H1424" i="1"/>
  <c r="D1424" i="1"/>
  <c r="C1424" i="1"/>
  <c r="G1424" i="1" s="1"/>
  <c r="D1423" i="1"/>
  <c r="D1422" i="1"/>
  <c r="C1422" i="1"/>
  <c r="D1421" i="1"/>
  <c r="C1421" i="1"/>
  <c r="H1420" i="1"/>
  <c r="D1420" i="1"/>
  <c r="C1420" i="1"/>
  <c r="G1420" i="1" s="1"/>
  <c r="H1419" i="1"/>
  <c r="D1419" i="1"/>
  <c r="C1419" i="1"/>
  <c r="G1419" i="1" s="1"/>
  <c r="D1418" i="1"/>
  <c r="C1418" i="1"/>
  <c r="D1417" i="1"/>
  <c r="C1417" i="1"/>
  <c r="D1416" i="1"/>
  <c r="C1416" i="1"/>
  <c r="D1415" i="1"/>
  <c r="C1415" i="1"/>
  <c r="D1414" i="1"/>
  <c r="C1414" i="1"/>
  <c r="D1413" i="1"/>
  <c r="C1413" i="1"/>
  <c r="D1412" i="1"/>
  <c r="C1412" i="1"/>
  <c r="H1411" i="1"/>
  <c r="D1411" i="1"/>
  <c r="C1411" i="1"/>
  <c r="G1411" i="1" s="1"/>
  <c r="D1410" i="1"/>
  <c r="H1410" i="1" s="1"/>
  <c r="C1410" i="1"/>
  <c r="D1409" i="1"/>
  <c r="C1409" i="1"/>
  <c r="G1409" i="1" s="1"/>
  <c r="D1408" i="1"/>
  <c r="C1408" i="1"/>
  <c r="G1408" i="1" s="1"/>
  <c r="H1407" i="1"/>
  <c r="D1407" i="1"/>
  <c r="C1407" i="1"/>
  <c r="G1407" i="1" s="1"/>
  <c r="D1406" i="1"/>
  <c r="H1406" i="1" s="1"/>
  <c r="C1406" i="1"/>
  <c r="D1405" i="1"/>
  <c r="C1405" i="1"/>
  <c r="G1405" i="1" s="1"/>
  <c r="D1404" i="1"/>
  <c r="C1404" i="1"/>
  <c r="G1404" i="1" s="1"/>
  <c r="H1403" i="1"/>
  <c r="D1403" i="1"/>
  <c r="C1403" i="1"/>
  <c r="G1403" i="1" s="1"/>
  <c r="D1402" i="1"/>
  <c r="H1402" i="1" s="1"/>
  <c r="C1402" i="1"/>
  <c r="D1401" i="1"/>
  <c r="C1401" i="1"/>
  <c r="G1401" i="1" s="1"/>
  <c r="D1400" i="1"/>
  <c r="C1400" i="1"/>
  <c r="G1400" i="1" s="1"/>
  <c r="H1399" i="1"/>
  <c r="D1399" i="1"/>
  <c r="C1399" i="1"/>
  <c r="G1399" i="1" s="1"/>
  <c r="D1398" i="1"/>
  <c r="H1398" i="1" s="1"/>
  <c r="C1398" i="1"/>
  <c r="D1397" i="1"/>
  <c r="C1397" i="1"/>
  <c r="G1397" i="1" s="1"/>
  <c r="D1396" i="1"/>
  <c r="C1396" i="1"/>
  <c r="G1396" i="1" s="1"/>
  <c r="H1395" i="1"/>
  <c r="D1395" i="1"/>
  <c r="C1395" i="1"/>
  <c r="G1395" i="1" s="1"/>
  <c r="D1394" i="1"/>
  <c r="H1394" i="1" s="1"/>
  <c r="C1394" i="1"/>
  <c r="D1393" i="1"/>
  <c r="C1393" i="1"/>
  <c r="G1393" i="1" s="1"/>
  <c r="D1392" i="1"/>
  <c r="C1392" i="1"/>
  <c r="G1392" i="1" s="1"/>
  <c r="H1391" i="1"/>
  <c r="D1391" i="1"/>
  <c r="C1391" i="1"/>
  <c r="G1391" i="1" s="1"/>
  <c r="D1390" i="1"/>
  <c r="H1390" i="1" s="1"/>
  <c r="C1390" i="1"/>
  <c r="D1389" i="1"/>
  <c r="C1389" i="1"/>
  <c r="G1389" i="1" s="1"/>
  <c r="D1388" i="1"/>
  <c r="C1388" i="1"/>
  <c r="G1388" i="1" s="1"/>
  <c r="H1387" i="1"/>
  <c r="D1387" i="1"/>
  <c r="C1387" i="1"/>
  <c r="G1387" i="1" s="1"/>
  <c r="D1386" i="1"/>
  <c r="H1386" i="1" s="1"/>
  <c r="C1386" i="1"/>
  <c r="D1385" i="1"/>
  <c r="C1385" i="1"/>
  <c r="G1385" i="1" s="1"/>
  <c r="D1384" i="1"/>
  <c r="C1384" i="1"/>
  <c r="G1384" i="1" s="1"/>
  <c r="D1383" i="1"/>
  <c r="D1382" i="1"/>
  <c r="H1382" i="1" s="1"/>
  <c r="C1382" i="1"/>
  <c r="D1381" i="1"/>
  <c r="C1381" i="1"/>
  <c r="G1381" i="1" s="1"/>
  <c r="D1380" i="1"/>
  <c r="C1380" i="1"/>
  <c r="G1380" i="1" s="1"/>
  <c r="H1379" i="1"/>
  <c r="D1379" i="1"/>
  <c r="C1379" i="1"/>
  <c r="G1379" i="1" s="1"/>
  <c r="D1378" i="1"/>
  <c r="H1378" i="1" s="1"/>
  <c r="C1378" i="1"/>
  <c r="D1377" i="1"/>
  <c r="C1377" i="1"/>
  <c r="G1377" i="1" s="1"/>
  <c r="D1376" i="1"/>
  <c r="C1376" i="1"/>
  <c r="G1376" i="1" s="1"/>
  <c r="H1375" i="1"/>
  <c r="D1375" i="1"/>
  <c r="C1375" i="1"/>
  <c r="G1375" i="1" s="1"/>
  <c r="D1374" i="1"/>
  <c r="H1374" i="1" s="1"/>
  <c r="C1374" i="1"/>
  <c r="D1373" i="1"/>
  <c r="C1373" i="1"/>
  <c r="G1373" i="1" s="1"/>
  <c r="D1372" i="1"/>
  <c r="C1372" i="1"/>
  <c r="G1372" i="1" s="1"/>
  <c r="H1371" i="1"/>
  <c r="D1371" i="1"/>
  <c r="C1371" i="1"/>
  <c r="G1371" i="1" s="1"/>
  <c r="D1370" i="1"/>
  <c r="H1370" i="1" s="1"/>
  <c r="C1370" i="1"/>
  <c r="D1369" i="1"/>
  <c r="C1369" i="1"/>
  <c r="G1369" i="1" s="1"/>
  <c r="D1368" i="1"/>
  <c r="C1368" i="1"/>
  <c r="G1368" i="1" s="1"/>
  <c r="H1367" i="1"/>
  <c r="D1367" i="1"/>
  <c r="C1367" i="1"/>
  <c r="G1367" i="1" s="1"/>
  <c r="D1366" i="1"/>
  <c r="H1366" i="1" s="1"/>
  <c r="C1366" i="1"/>
  <c r="D1365" i="1"/>
  <c r="C1365" i="1"/>
  <c r="G1365" i="1" s="1"/>
  <c r="D1364" i="1"/>
  <c r="C1364" i="1"/>
  <c r="G1364" i="1" s="1"/>
  <c r="H1363" i="1"/>
  <c r="D1363" i="1"/>
  <c r="C1363" i="1"/>
  <c r="G1363" i="1" s="1"/>
  <c r="D1362" i="1"/>
  <c r="H1362" i="1" s="1"/>
  <c r="C1362" i="1"/>
  <c r="D1361" i="1"/>
  <c r="C1361" i="1"/>
  <c r="G1361" i="1" s="1"/>
  <c r="D1360" i="1"/>
  <c r="C1360" i="1"/>
  <c r="G1360" i="1" s="1"/>
  <c r="H1359" i="1"/>
  <c r="D1359" i="1"/>
  <c r="C1359" i="1"/>
  <c r="G1359" i="1" s="1"/>
  <c r="D1358" i="1"/>
  <c r="H1358" i="1" s="1"/>
  <c r="C1358" i="1"/>
  <c r="D1357" i="1"/>
  <c r="C1357" i="1"/>
  <c r="G1357" i="1" s="1"/>
  <c r="D1356" i="1"/>
  <c r="C1356" i="1"/>
  <c r="G1356" i="1" s="1"/>
  <c r="H1355" i="1"/>
  <c r="D1355" i="1"/>
  <c r="C1355" i="1"/>
  <c r="G1355" i="1" s="1"/>
  <c r="D1354" i="1"/>
  <c r="H1354" i="1" s="1"/>
  <c r="C1354" i="1"/>
  <c r="D1353" i="1"/>
  <c r="C1353" i="1"/>
  <c r="G1353" i="1" s="1"/>
  <c r="D1352" i="1"/>
  <c r="C1352" i="1"/>
  <c r="G1352" i="1" s="1"/>
  <c r="H1351" i="1"/>
  <c r="D1351" i="1"/>
  <c r="C1351" i="1"/>
  <c r="G1351" i="1" s="1"/>
  <c r="D1350" i="1"/>
  <c r="H1350" i="1" s="1"/>
  <c r="C1350" i="1"/>
  <c r="D1349" i="1"/>
  <c r="C1349" i="1"/>
  <c r="G1349" i="1" s="1"/>
  <c r="D1348" i="1"/>
  <c r="C1348" i="1"/>
  <c r="G1348" i="1" s="1"/>
  <c r="H1347" i="1"/>
  <c r="D1347" i="1"/>
  <c r="C1347" i="1"/>
  <c r="G1347" i="1" s="1"/>
  <c r="D1346" i="1"/>
  <c r="H1346" i="1" s="1"/>
  <c r="C1346" i="1"/>
  <c r="D1345" i="1"/>
  <c r="C1345" i="1"/>
  <c r="G1345" i="1" s="1"/>
  <c r="D1344" i="1"/>
  <c r="C1344" i="1"/>
  <c r="G1344" i="1" s="1"/>
  <c r="H1343" i="1"/>
  <c r="D1343" i="1"/>
  <c r="C1343" i="1"/>
  <c r="G1343" i="1" s="1"/>
  <c r="D1342" i="1"/>
  <c r="H1342" i="1" s="1"/>
  <c r="C1342" i="1"/>
  <c r="D1341" i="1"/>
  <c r="C1341" i="1"/>
  <c r="G1341" i="1" s="1"/>
  <c r="D1340" i="1"/>
  <c r="C1340" i="1"/>
  <c r="G1340" i="1" s="1"/>
  <c r="H1339" i="1"/>
  <c r="D1339" i="1"/>
  <c r="C1339" i="1"/>
  <c r="G1339" i="1" s="1"/>
  <c r="D1338" i="1"/>
  <c r="H1338" i="1" s="1"/>
  <c r="C1338" i="1"/>
  <c r="D1337" i="1"/>
  <c r="C1337" i="1"/>
  <c r="G1337" i="1" s="1"/>
  <c r="D1336" i="1"/>
  <c r="C1336" i="1"/>
  <c r="G1336" i="1" s="1"/>
  <c r="H1335" i="1"/>
  <c r="D1335" i="1"/>
  <c r="C1335" i="1"/>
  <c r="G1335" i="1" s="1"/>
  <c r="D1334" i="1"/>
  <c r="H1334" i="1" s="1"/>
  <c r="C1334" i="1"/>
  <c r="D1333" i="1"/>
  <c r="C1333" i="1"/>
  <c r="G1333" i="1" s="1"/>
  <c r="D1332" i="1"/>
  <c r="C1332" i="1"/>
  <c r="G1332" i="1" s="1"/>
  <c r="H1331" i="1"/>
  <c r="D1331" i="1"/>
  <c r="C1331" i="1"/>
  <c r="G1331" i="1" s="1"/>
  <c r="D1330" i="1"/>
  <c r="H1330" i="1" s="1"/>
  <c r="C1330" i="1"/>
  <c r="D1329" i="1"/>
  <c r="D1328" i="1"/>
  <c r="C1328" i="1"/>
  <c r="G1328" i="1" s="1"/>
  <c r="H1327" i="1"/>
  <c r="D1327" i="1"/>
  <c r="C1327" i="1"/>
  <c r="G1327" i="1" s="1"/>
  <c r="D1326" i="1"/>
  <c r="H1326" i="1" s="1"/>
  <c r="C1326" i="1"/>
  <c r="D1325" i="1"/>
  <c r="C1325" i="1"/>
  <c r="G1325" i="1" s="1"/>
  <c r="D1324" i="1"/>
  <c r="C1324" i="1"/>
  <c r="G1324" i="1" s="1"/>
  <c r="H1323" i="1"/>
  <c r="D1323" i="1"/>
  <c r="C1323" i="1"/>
  <c r="G1323" i="1" s="1"/>
  <c r="D1322" i="1"/>
  <c r="H1322" i="1" s="1"/>
  <c r="C1322" i="1"/>
  <c r="D1321" i="1"/>
  <c r="C1321" i="1"/>
  <c r="G1321" i="1" s="1"/>
  <c r="D1320" i="1"/>
  <c r="C1320" i="1"/>
  <c r="G1320" i="1" s="1"/>
  <c r="H1319" i="1"/>
  <c r="D1319" i="1"/>
  <c r="C1319" i="1"/>
  <c r="G1319" i="1" s="1"/>
  <c r="D1318" i="1"/>
  <c r="H1318" i="1" s="1"/>
  <c r="C1318" i="1"/>
  <c r="D1317" i="1"/>
  <c r="C1317" i="1"/>
  <c r="G1317" i="1" s="1"/>
  <c r="D1316" i="1"/>
  <c r="C1316" i="1"/>
  <c r="G1316" i="1" s="1"/>
  <c r="H1315" i="1"/>
  <c r="D1315" i="1"/>
  <c r="C1315" i="1"/>
  <c r="G1315" i="1" s="1"/>
  <c r="D1314" i="1"/>
  <c r="H1314" i="1" s="1"/>
  <c r="C1314" i="1"/>
  <c r="D1313" i="1"/>
  <c r="C1313" i="1"/>
  <c r="G1313" i="1" s="1"/>
  <c r="D1312" i="1"/>
  <c r="C1312" i="1"/>
  <c r="G1312" i="1" s="1"/>
  <c r="H1311" i="1"/>
  <c r="D1311" i="1"/>
  <c r="C1311" i="1"/>
  <c r="G1311" i="1" s="1"/>
  <c r="D1310" i="1"/>
  <c r="H1310" i="1" s="1"/>
  <c r="C1310" i="1"/>
  <c r="D1309" i="1"/>
  <c r="C1309" i="1"/>
  <c r="G1309" i="1" s="1"/>
  <c r="D1308" i="1"/>
  <c r="C1308" i="1"/>
  <c r="G1308" i="1" s="1"/>
  <c r="H1307" i="1"/>
  <c r="D1307" i="1"/>
  <c r="C1307" i="1"/>
  <c r="G1307" i="1" s="1"/>
  <c r="D1306" i="1"/>
  <c r="H1306" i="1" s="1"/>
  <c r="C1306" i="1"/>
  <c r="D1305" i="1"/>
  <c r="C1305" i="1"/>
  <c r="G1305" i="1" s="1"/>
  <c r="D1304" i="1"/>
  <c r="C1304" i="1"/>
  <c r="G1304" i="1" s="1"/>
  <c r="H1303" i="1"/>
  <c r="D1303" i="1"/>
  <c r="C1303" i="1"/>
  <c r="G1303" i="1" s="1"/>
  <c r="D1302" i="1"/>
  <c r="H1302" i="1" s="1"/>
  <c r="C1302" i="1"/>
  <c r="D1301" i="1"/>
  <c r="C1301" i="1"/>
  <c r="G1301" i="1" s="1"/>
  <c r="D1300" i="1"/>
  <c r="C1300" i="1"/>
  <c r="G1300" i="1" s="1"/>
  <c r="H1299" i="1"/>
  <c r="D1299" i="1"/>
  <c r="C1299" i="1"/>
  <c r="D1298" i="1"/>
  <c r="H1298" i="1" s="1"/>
  <c r="C1298" i="1"/>
  <c r="D1297" i="1"/>
  <c r="C1297" i="1"/>
  <c r="G1297" i="1" s="1"/>
  <c r="D1296" i="1"/>
  <c r="C1296" i="1"/>
  <c r="G1296" i="1" s="1"/>
  <c r="H1295" i="1"/>
  <c r="D1295" i="1"/>
  <c r="C1295" i="1"/>
  <c r="G1295" i="1" s="1"/>
  <c r="D1294" i="1"/>
  <c r="H1294" i="1" s="1"/>
  <c r="C1294" i="1"/>
  <c r="D1293" i="1"/>
  <c r="C1293" i="1"/>
  <c r="G1293" i="1" s="1"/>
  <c r="D1292" i="1"/>
  <c r="C1292" i="1"/>
  <c r="G1292" i="1" s="1"/>
  <c r="H1291" i="1"/>
  <c r="D1291" i="1"/>
  <c r="C1291" i="1"/>
  <c r="G1291" i="1" s="1"/>
  <c r="D1290" i="1"/>
  <c r="H1290" i="1" s="1"/>
  <c r="C1290" i="1"/>
  <c r="D1289" i="1"/>
  <c r="C1289" i="1"/>
  <c r="G1289" i="1" s="1"/>
  <c r="D1288" i="1"/>
  <c r="C1288" i="1"/>
  <c r="G1288" i="1" s="1"/>
  <c r="H1287" i="1"/>
  <c r="D1287" i="1"/>
  <c r="C1287" i="1"/>
  <c r="G1287" i="1" s="1"/>
  <c r="D1286" i="1"/>
  <c r="H1286" i="1" s="1"/>
  <c r="C1286" i="1"/>
  <c r="D1285" i="1"/>
  <c r="C1285" i="1"/>
  <c r="G1285" i="1" s="1"/>
  <c r="D1284" i="1"/>
  <c r="C1284" i="1"/>
  <c r="G1284" i="1" s="1"/>
  <c r="H1283" i="1"/>
  <c r="D1283" i="1"/>
  <c r="C1283" i="1"/>
  <c r="G1283" i="1" s="1"/>
  <c r="D1282" i="1"/>
  <c r="H1282" i="1" s="1"/>
  <c r="C1282" i="1"/>
  <c r="D1281" i="1"/>
  <c r="C1281" i="1"/>
  <c r="G1281" i="1" s="1"/>
  <c r="D1280" i="1"/>
  <c r="C1280" i="1"/>
  <c r="G1280" i="1" s="1"/>
  <c r="H1279" i="1"/>
  <c r="D1279" i="1"/>
  <c r="C1279" i="1"/>
  <c r="G1279" i="1" s="1"/>
  <c r="D1278" i="1"/>
  <c r="H1278" i="1" s="1"/>
  <c r="C1278" i="1"/>
  <c r="D1277" i="1"/>
  <c r="C1277" i="1"/>
  <c r="G1277" i="1" s="1"/>
  <c r="D1276" i="1"/>
  <c r="C1276" i="1"/>
  <c r="G1276" i="1" s="1"/>
  <c r="H1275" i="1"/>
  <c r="D1275" i="1"/>
  <c r="C1275" i="1"/>
  <c r="G1275" i="1" s="1"/>
  <c r="D1274" i="1"/>
  <c r="H1274" i="1" s="1"/>
  <c r="C1274" i="1"/>
  <c r="D1273" i="1"/>
  <c r="C1273" i="1"/>
  <c r="G1273" i="1" s="1"/>
  <c r="D1272" i="1"/>
  <c r="C1272" i="1"/>
  <c r="G1272" i="1" s="1"/>
  <c r="H1271" i="1"/>
  <c r="D1271" i="1"/>
  <c r="C1271" i="1"/>
  <c r="G1271" i="1" s="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H1249" i="1" s="1"/>
  <c r="C1249" i="1"/>
  <c r="D1248" i="1"/>
  <c r="H1248" i="1" s="1"/>
  <c r="C1248" i="1"/>
  <c r="D1247" i="1"/>
  <c r="C1247" i="1"/>
  <c r="G1246" i="1"/>
  <c r="D1246" i="1"/>
  <c r="H1246" i="1" s="1"/>
  <c r="C1246" i="1"/>
  <c r="D1245" i="1"/>
  <c r="H1245" i="1" s="1"/>
  <c r="C1245" i="1"/>
  <c r="D1244" i="1"/>
  <c r="C1244" i="1"/>
  <c r="D1243" i="1"/>
  <c r="H1243" i="1" s="1"/>
  <c r="C1243" i="1"/>
  <c r="H1242" i="1"/>
  <c r="D1242" i="1"/>
  <c r="G1242" i="1" s="1"/>
  <c r="C1242" i="1"/>
  <c r="D1241" i="1"/>
  <c r="H1241" i="1" s="1"/>
  <c r="C1241" i="1"/>
  <c r="D1240" i="1"/>
  <c r="G1240" i="1" s="1"/>
  <c r="C1240" i="1"/>
  <c r="G1239" i="1"/>
  <c r="D1239" i="1"/>
  <c r="H1239" i="1" s="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H1229" i="1"/>
  <c r="D1229" i="1"/>
  <c r="G1229" i="1" s="1"/>
  <c r="C1229" i="1"/>
  <c r="H1228" i="1"/>
  <c r="G1228" i="1"/>
  <c r="D1228" i="1"/>
  <c r="C1228" i="1"/>
  <c r="H1227" i="1"/>
  <c r="D1227" i="1"/>
  <c r="G1227" i="1" s="1"/>
  <c r="C1227" i="1"/>
  <c r="H1226" i="1"/>
  <c r="G1226" i="1"/>
  <c r="D1226" i="1"/>
  <c r="C1226" i="1"/>
  <c r="H1225" i="1"/>
  <c r="G1225" i="1"/>
  <c r="D1225" i="1"/>
  <c r="C1225" i="1"/>
  <c r="D1224" i="1"/>
  <c r="C1224" i="1"/>
  <c r="D1223" i="1"/>
  <c r="C1223" i="1"/>
  <c r="G1223" i="1" s="1"/>
  <c r="D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D1163" i="1"/>
  <c r="G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G1155" i="1" s="1"/>
  <c r="C1155" i="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H1139" i="1"/>
  <c r="G1139" i="1"/>
  <c r="D1139" i="1"/>
  <c r="C1139" i="1"/>
  <c r="H1138" i="1"/>
  <c r="G1138"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D1063" i="1"/>
  <c r="H1063" i="1" s="1"/>
  <c r="C1063" i="1"/>
  <c r="G1062" i="1"/>
  <c r="D1062" i="1"/>
  <c r="H1062" i="1" s="1"/>
  <c r="C1062" i="1"/>
  <c r="D1061" i="1"/>
  <c r="H1061" i="1" s="1"/>
  <c r="C1061" i="1"/>
  <c r="H1060" i="1"/>
  <c r="D1060" i="1"/>
  <c r="G1060" i="1" s="1"/>
  <c r="C1060" i="1"/>
  <c r="G1059" i="1"/>
  <c r="D1059" i="1"/>
  <c r="H1059" i="1" s="1"/>
  <c r="C1059" i="1"/>
  <c r="D1058" i="1"/>
  <c r="H1058" i="1" s="1"/>
  <c r="C1058" i="1"/>
  <c r="C1057" i="1"/>
  <c r="C1056" i="1"/>
  <c r="H1055" i="1"/>
  <c r="G1055" i="1"/>
  <c r="D1055" i="1"/>
  <c r="C1055" i="1"/>
  <c r="H1054" i="1"/>
  <c r="D1054" i="1"/>
  <c r="G1054" i="1" s="1"/>
  <c r="C1054" i="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D1015" i="1"/>
  <c r="G1015" i="1" s="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D714" i="1"/>
  <c r="H714" i="1" s="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G647" i="1" s="1"/>
  <c r="C647" i="1"/>
  <c r="H646" i="1"/>
  <c r="G646" i="1"/>
  <c r="D646" i="1"/>
  <c r="C646" i="1"/>
  <c r="D645" i="1"/>
  <c r="C645" i="1"/>
  <c r="D644" i="1"/>
  <c r="H644" i="1" s="1"/>
  <c r="C644" i="1"/>
  <c r="D643" i="1"/>
  <c r="H643" i="1" s="1"/>
  <c r="C643" i="1"/>
  <c r="D642" i="1"/>
  <c r="G642" i="1" s="1"/>
  <c r="C642" i="1"/>
  <c r="G641" i="1"/>
  <c r="D641" i="1"/>
  <c r="H641" i="1" s="1"/>
  <c r="C641"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1" i="1"/>
  <c r="H406" i="1"/>
  <c r="G406" i="1"/>
  <c r="D406" i="1"/>
  <c r="C406" i="1"/>
  <c r="D405" i="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G370" i="1"/>
  <c r="D370" i="1"/>
  <c r="H370" i="1" s="1"/>
  <c r="C370" i="1"/>
  <c r="H369" i="1"/>
  <c r="D369" i="1"/>
  <c r="G369" i="1" s="1"/>
  <c r="C369" i="1"/>
  <c r="H368" i="1"/>
  <c r="G368" i="1"/>
  <c r="D368" i="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H290" i="1" s="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G261" i="1" s="1"/>
  <c r="C261" i="1"/>
  <c r="D260" i="1"/>
  <c r="G260" i="1" s="1"/>
  <c r="C260" i="1"/>
  <c r="D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D189" i="1"/>
  <c r="G189" i="1" s="1"/>
  <c r="C189" i="1"/>
  <c r="D188" i="1"/>
  <c r="G188" i="1" s="1"/>
  <c r="C188" i="1"/>
  <c r="D187" i="1"/>
  <c r="G187" i="1" s="1"/>
  <c r="C187" i="1"/>
  <c r="H186" i="1"/>
  <c r="G186" i="1"/>
  <c r="D186" i="1"/>
  <c r="C186" i="1"/>
  <c r="H185" i="1"/>
  <c r="G185" i="1"/>
  <c r="D185" i="1"/>
  <c r="C185" i="1"/>
  <c r="D184" i="1"/>
  <c r="G184" i="1" s="1"/>
  <c r="C184" i="1"/>
  <c r="D183" i="1"/>
  <c r="G183" i="1" s="1"/>
  <c r="C183" i="1"/>
  <c r="D182" i="1"/>
  <c r="H182" i="1" s="1"/>
  <c r="C182" i="1"/>
  <c r="D181" i="1"/>
  <c r="H181" i="1" s="1"/>
  <c r="C181" i="1"/>
  <c r="H180" i="1"/>
  <c r="G180" i="1"/>
  <c r="D180" i="1"/>
  <c r="C180" i="1"/>
  <c r="H179" i="1"/>
  <c r="G179" i="1"/>
  <c r="D179" i="1"/>
  <c r="C179" i="1"/>
  <c r="G178" i="1"/>
  <c r="D178" i="1"/>
  <c r="H178" i="1" s="1"/>
  <c r="C178" i="1"/>
  <c r="D177" i="1"/>
  <c r="H177" i="1" s="1"/>
  <c r="C177" i="1"/>
  <c r="D176" i="1"/>
  <c r="H176" i="1" s="1"/>
  <c r="C176" i="1"/>
  <c r="G175"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D164" i="1"/>
  <c r="H164" i="1" s="1"/>
  <c r="C164" i="1"/>
  <c r="D163" i="1"/>
  <c r="H163" i="1" s="1"/>
  <c r="C163" i="1"/>
  <c r="H162" i="1"/>
  <c r="G162" i="1"/>
  <c r="D162" i="1"/>
  <c r="C162" i="1"/>
  <c r="D161" i="1"/>
  <c r="G161" i="1" s="1"/>
  <c r="C161" i="1"/>
  <c r="D160" i="1"/>
  <c r="G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G132" i="1" s="1"/>
  <c r="C132" i="1"/>
  <c r="D131" i="1"/>
  <c r="H131" i="1" s="1"/>
  <c r="C131" i="1"/>
  <c r="D130" i="1"/>
  <c r="H130" i="1" s="1"/>
  <c r="C130" i="1"/>
  <c r="D129" i="1"/>
  <c r="H128" i="1"/>
  <c r="G128" i="1"/>
  <c r="D128" i="1"/>
  <c r="C128" i="1"/>
  <c r="H127" i="1"/>
  <c r="G127" i="1"/>
  <c r="D127" i="1"/>
  <c r="C127" i="1"/>
  <c r="H126" i="1"/>
  <c r="G126" i="1"/>
  <c r="D126" i="1"/>
  <c r="C126" i="1"/>
  <c r="D125" i="1"/>
  <c r="G125" i="1" s="1"/>
  <c r="C125" i="1"/>
  <c r="D124" i="1"/>
  <c r="G124" i="1" s="1"/>
  <c r="C124" i="1"/>
  <c r="H123" i="1"/>
  <c r="D123" i="1"/>
  <c r="G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G83" i="1" s="1"/>
  <c r="C83" i="1"/>
  <c r="H82" i="1"/>
  <c r="G82" i="1"/>
  <c r="D82" i="1"/>
  <c r="C82" i="1"/>
  <c r="D81" i="1"/>
  <c r="G81" i="1" s="1"/>
  <c r="C81" i="1"/>
  <c r="H80" i="1"/>
  <c r="G80" i="1"/>
  <c r="D80" i="1"/>
  <c r="C80" i="1"/>
  <c r="D79" i="1"/>
  <c r="G79" i="1" s="1"/>
  <c r="C79" i="1"/>
  <c r="C78" i="1"/>
  <c r="H77" i="1"/>
  <c r="G77" i="1"/>
  <c r="D77" i="1"/>
  <c r="C77" i="1"/>
  <c r="G76" i="1"/>
  <c r="D76" i="1"/>
  <c r="H76" i="1" s="1"/>
  <c r="C76" i="1"/>
  <c r="H75" i="1"/>
  <c r="G75" i="1"/>
  <c r="D75" i="1"/>
  <c r="C75" i="1"/>
  <c r="H74" i="1"/>
  <c r="G74" i="1"/>
  <c r="D74" i="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122" i="6" l="1"/>
  <c r="H1576" i="1"/>
  <c r="G1504" i="1"/>
  <c r="H1499" i="1"/>
  <c r="G1499" i="1"/>
  <c r="H1492" i="1"/>
  <c r="G1491" i="1"/>
  <c r="C1483" i="1"/>
  <c r="G1483" i="1" s="1"/>
  <c r="G1484" i="1"/>
  <c r="E295" i="9"/>
  <c r="H1240" i="1"/>
  <c r="H1247" i="1"/>
  <c r="H1244" i="1"/>
  <c r="G1247" i="1"/>
  <c r="G1058" i="1"/>
  <c r="G1057" i="1"/>
  <c r="H1057" i="1"/>
  <c r="E78" i="5"/>
  <c r="G1061" i="1"/>
  <c r="G1063" i="1"/>
  <c r="G645" i="1"/>
  <c r="H997" i="1"/>
  <c r="H1006" i="1"/>
  <c r="F35" i="5"/>
  <c r="G1018" i="1"/>
  <c r="H1224" i="1"/>
  <c r="H1223" i="1"/>
  <c r="H1048" i="1"/>
  <c r="H1050" i="1"/>
  <c r="G1243" i="1"/>
  <c r="E291" i="9"/>
  <c r="G1245" i="1"/>
  <c r="G1248" i="1"/>
  <c r="G1249" i="1"/>
  <c r="G1244" i="1"/>
  <c r="G1264" i="1"/>
  <c r="G1241" i="1"/>
  <c r="G1232" i="1"/>
  <c r="G1224" i="1"/>
  <c r="E281" i="9"/>
  <c r="B281" i="9" s="1"/>
  <c r="G1216" i="1"/>
  <c r="G1217" i="1"/>
  <c r="E292" i="9"/>
  <c r="B292" i="9" s="1"/>
  <c r="H1163" i="1"/>
  <c r="H1155" i="1"/>
  <c r="G1148" i="1"/>
  <c r="G1151" i="1"/>
  <c r="G1141" i="1"/>
  <c r="F146" i="5"/>
  <c r="E290" i="9"/>
  <c r="B290" i="9" s="1"/>
  <c r="G1124" i="1"/>
  <c r="G1137" i="1"/>
  <c r="G1064" i="1"/>
  <c r="G1048" i="1"/>
  <c r="G1050" i="1"/>
  <c r="F70" i="5"/>
  <c r="H1033" i="1"/>
  <c r="G1030" i="1"/>
  <c r="H1030" i="1"/>
  <c r="H1018" i="1"/>
  <c r="G1006" i="1"/>
  <c r="D1013" i="1"/>
  <c r="H1013" i="1" s="1"/>
  <c r="H1015" i="1"/>
  <c r="G1014" i="1"/>
  <c r="G1004" i="1"/>
  <c r="G1003" i="1"/>
  <c r="G1002" i="1"/>
  <c r="G1001" i="1"/>
  <c r="G1000" i="1"/>
  <c r="E12" i="5"/>
  <c r="D990" i="1" s="1"/>
  <c r="G999" i="1"/>
  <c r="G997" i="1"/>
  <c r="G998" i="1"/>
  <c r="H132" i="1"/>
  <c r="G405" i="1"/>
  <c r="H288" i="1"/>
  <c r="H412" i="1"/>
  <c r="H405" i="1"/>
  <c r="G288" i="1"/>
  <c r="D643" i="4"/>
  <c r="C637" i="1" s="1"/>
  <c r="D644" i="4"/>
  <c r="F417" i="4"/>
  <c r="F217" i="9"/>
  <c r="B217" i="9" s="1"/>
  <c r="G291" i="1"/>
  <c r="H411" i="1"/>
  <c r="G411" i="1"/>
  <c r="G289" i="1"/>
  <c r="E70" i="9"/>
  <c r="B70" i="9" s="1"/>
  <c r="F226" i="9"/>
  <c r="B226" i="9" s="1"/>
  <c r="B275" i="9"/>
  <c r="H647" i="1"/>
  <c r="E23" i="9"/>
  <c r="B23" i="9" s="1"/>
  <c r="G812" i="1"/>
  <c r="G714" i="1"/>
  <c r="G703" i="1"/>
  <c r="G669" i="1"/>
  <c r="G644" i="1"/>
  <c r="G643" i="1"/>
  <c r="H642" i="1"/>
  <c r="H645" i="1"/>
  <c r="G290" i="1"/>
  <c r="F418" i="4"/>
  <c r="G413" i="1"/>
  <c r="E273" i="9"/>
  <c r="B273" i="9" s="1"/>
  <c r="G412" i="1"/>
  <c r="F383" i="4"/>
  <c r="G379" i="1"/>
  <c r="G371" i="1"/>
  <c r="G367" i="1"/>
  <c r="E363" i="4"/>
  <c r="G366" i="1"/>
  <c r="G364" i="1"/>
  <c r="G365" i="1"/>
  <c r="H260" i="1"/>
  <c r="H261" i="1"/>
  <c r="F252" i="4"/>
  <c r="E68" i="9"/>
  <c r="B68" i="9" s="1"/>
  <c r="G248" i="1"/>
  <c r="G255" i="1"/>
  <c r="G256" i="1"/>
  <c r="G206" i="1"/>
  <c r="G207" i="1"/>
  <c r="E196" i="4"/>
  <c r="D192" i="1" s="1"/>
  <c r="H191" i="1"/>
  <c r="H189" i="1"/>
  <c r="H188" i="1"/>
  <c r="F188" i="4"/>
  <c r="H184" i="1"/>
  <c r="H187" i="1"/>
  <c r="H183" i="1"/>
  <c r="G182" i="1"/>
  <c r="G181" i="1"/>
  <c r="F220" i="9"/>
  <c r="B220" i="9" s="1"/>
  <c r="E44" i="9"/>
  <c r="B44" i="9" s="1"/>
  <c r="E43" i="9"/>
  <c r="B43" i="9" s="1"/>
  <c r="F219" i="9"/>
  <c r="B219" i="9" s="1"/>
  <c r="G177" i="1"/>
  <c r="G176" i="1"/>
  <c r="G173" i="1"/>
  <c r="G174" i="1"/>
  <c r="G172" i="1"/>
  <c r="G170" i="1"/>
  <c r="G169" i="1"/>
  <c r="G168" i="1"/>
  <c r="F169" i="4"/>
  <c r="G165" i="1"/>
  <c r="G166" i="1"/>
  <c r="G164" i="1"/>
  <c r="E163" i="4"/>
  <c r="D159" i="1" s="1"/>
  <c r="G163" i="1"/>
  <c r="H160" i="1"/>
  <c r="H161" i="1"/>
  <c r="E152" i="4"/>
  <c r="D148" i="1" s="1"/>
  <c r="G155" i="1"/>
  <c r="G157" i="1"/>
  <c r="B218" i="9"/>
  <c r="E40" i="9"/>
  <c r="B40" i="9" s="1"/>
  <c r="G149" i="1"/>
  <c r="G150" i="1"/>
  <c r="F153" i="4"/>
  <c r="G135" i="1"/>
  <c r="G146" i="1"/>
  <c r="G130" i="1"/>
  <c r="G131" i="1"/>
  <c r="H124" i="1"/>
  <c r="H125" i="1"/>
  <c r="D121" i="1"/>
  <c r="H102" i="1"/>
  <c r="H108" i="1"/>
  <c r="H113" i="1"/>
  <c r="F106" i="4"/>
  <c r="H83" i="1"/>
  <c r="H79" i="1"/>
  <c r="H81" i="1"/>
  <c r="E297" i="9"/>
  <c r="B297" i="9" s="1"/>
  <c r="E285" i="9"/>
  <c r="B285" i="9" s="1"/>
  <c r="E299" i="9"/>
  <c r="B299" i="9" s="1"/>
  <c r="F215" i="9"/>
  <c r="B215" i="9" s="1"/>
  <c r="E287" i="9"/>
  <c r="B287" i="9" s="1"/>
  <c r="G1426" i="1"/>
  <c r="H1426" i="1"/>
  <c r="G1429" i="1"/>
  <c r="H1429" i="1"/>
  <c r="G1434" i="1"/>
  <c r="H1434" i="1"/>
  <c r="G1443" i="1"/>
  <c r="J1443" i="1"/>
  <c r="H1443" i="1"/>
  <c r="H1451" i="1"/>
  <c r="G1451" i="1"/>
  <c r="I1451" i="1" s="1"/>
  <c r="H1461" i="1"/>
  <c r="G1461" i="1"/>
  <c r="F134" i="4"/>
  <c r="D133" i="4"/>
  <c r="H1412" i="1"/>
  <c r="G1412" i="1"/>
  <c r="H1414" i="1"/>
  <c r="G1414" i="1"/>
  <c r="H1416" i="1"/>
  <c r="G1416" i="1"/>
  <c r="G1418" i="1"/>
  <c r="H1418" i="1"/>
  <c r="G1421" i="1"/>
  <c r="H1421" i="1"/>
  <c r="G1441" i="1"/>
  <c r="J1441" i="1"/>
  <c r="H1441" i="1"/>
  <c r="H1449" i="1"/>
  <c r="G1449" i="1"/>
  <c r="I1449" i="1" s="1"/>
  <c r="H1459" i="1"/>
  <c r="G1459" i="1"/>
  <c r="I1459" i="1" s="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273" i="1"/>
  <c r="H1277" i="1"/>
  <c r="H1281" i="1"/>
  <c r="H1285" i="1"/>
  <c r="H1289" i="1"/>
  <c r="H1293" i="1"/>
  <c r="H1297" i="1"/>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G1425" i="1"/>
  <c r="H1425" i="1"/>
  <c r="G1430" i="1"/>
  <c r="H1430" i="1"/>
  <c r="G1433" i="1"/>
  <c r="H1433" i="1"/>
  <c r="G1439" i="1"/>
  <c r="I1439" i="1" s="1"/>
  <c r="J1439" i="1"/>
  <c r="H1439" i="1"/>
  <c r="H1447" i="1"/>
  <c r="G1447" i="1"/>
  <c r="I1447" i="1" s="1"/>
  <c r="J1451" i="1"/>
  <c r="H1457" i="1"/>
  <c r="G1457" i="1"/>
  <c r="I1457" i="1" s="1"/>
  <c r="H1482" i="1"/>
  <c r="G1482" i="1"/>
  <c r="H1486" i="1"/>
  <c r="G1486" i="1"/>
  <c r="H1490" i="1"/>
  <c r="G1490" i="1"/>
  <c r="H1494" i="1"/>
  <c r="G1494" i="1"/>
  <c r="H1498" i="1"/>
  <c r="G1498" i="1"/>
  <c r="H1502" i="1"/>
  <c r="G1502" i="1"/>
  <c r="H1506" i="1"/>
  <c r="G1506" i="1"/>
  <c r="H1510" i="1"/>
  <c r="G1510" i="1"/>
  <c r="H1514" i="1"/>
  <c r="G1514"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3" i="1"/>
  <c r="G1413" i="1"/>
  <c r="H1415" i="1"/>
  <c r="G1415" i="1"/>
  <c r="H1417" i="1"/>
  <c r="G1417" i="1"/>
  <c r="G1422" i="1"/>
  <c r="H1422" i="1"/>
  <c r="G1445" i="1"/>
  <c r="H1445" i="1"/>
  <c r="J1449" i="1"/>
  <c r="H1453" i="1"/>
  <c r="G1453" i="1"/>
  <c r="H1455" i="1"/>
  <c r="G1455" i="1"/>
  <c r="I1455" i="1" s="1"/>
  <c r="J1459" i="1"/>
  <c r="J1468" i="1"/>
  <c r="D50" i="4"/>
  <c r="D567" i="4"/>
  <c r="F574" i="4"/>
  <c r="D515" i="4"/>
  <c r="F522" i="4"/>
  <c r="H1479" i="1"/>
  <c r="G1479" i="1"/>
  <c r="I1479" i="1" s="1"/>
  <c r="J1479" i="1"/>
  <c r="E50" i="4"/>
  <c r="D46" i="1" s="1"/>
  <c r="F216" i="4"/>
  <c r="D215" i="4"/>
  <c r="E311" i="4"/>
  <c r="D363" i="4"/>
  <c r="E420" i="4"/>
  <c r="F530" i="4"/>
  <c r="D529" i="4"/>
  <c r="I1440" i="1"/>
  <c r="I1442" i="1"/>
  <c r="I1444" i="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J1477" i="1"/>
  <c r="F83" i="4"/>
  <c r="E82" i="4"/>
  <c r="D78" i="1" s="1"/>
  <c r="F264" i="4"/>
  <c r="D263" i="4"/>
  <c r="E643" i="4"/>
  <c r="F416" i="4"/>
  <c r="F460" i="4"/>
  <c r="D459" i="4"/>
  <c r="E529" i="4"/>
  <c r="F594" i="4"/>
  <c r="D593" i="4"/>
  <c r="F119" i="5"/>
  <c r="D118" i="5"/>
  <c r="H307" i="9"/>
  <c r="E176" i="5"/>
  <c r="F246" i="5"/>
  <c r="D245" i="5"/>
  <c r="D12" i="5"/>
  <c r="D7" i="5" s="1"/>
  <c r="F45" i="5"/>
  <c r="F239" i="5"/>
  <c r="E238" i="5"/>
  <c r="F5" i="6"/>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D299" i="4"/>
  <c r="D351" i="4"/>
  <c r="D580" i="4"/>
  <c r="E7" i="5"/>
  <c r="D190" i="5"/>
  <c r="D89" i="6"/>
  <c r="F114" i="6"/>
  <c r="E5" i="7"/>
  <c r="D7" i="4"/>
  <c r="D163" i="4"/>
  <c r="E644" i="4"/>
  <c r="D638" i="1" s="1"/>
  <c r="D421" i="4"/>
  <c r="D625" i="4"/>
  <c r="H289" i="9"/>
  <c r="E87" i="5"/>
  <c r="D177" i="5"/>
  <c r="F180" i="5"/>
  <c r="D238" i="5"/>
  <c r="E141" i="6"/>
  <c r="G315" i="9"/>
  <c r="E315" i="9" s="1"/>
  <c r="E143" i="9"/>
  <c r="B143" i="9" s="1"/>
  <c r="D69"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88" i="9"/>
  <c r="E188" i="9" s="1"/>
  <c r="B188" i="9" s="1"/>
  <c r="G279" i="9"/>
  <c r="E279" i="9" s="1"/>
  <c r="B279"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166" i="9"/>
  <c r="E166" i="9" s="1"/>
  <c r="B166" i="9" s="1"/>
  <c r="H165" i="9"/>
  <c r="G280" i="9"/>
  <c r="E280" i="9" s="1"/>
  <c r="B280"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I10" i="9"/>
  <c r="E289" i="9"/>
  <c r="B289" i="9" s="1"/>
  <c r="D42" i="8"/>
  <c r="F223" i="9"/>
  <c r="B223" i="9" s="1"/>
  <c r="B282" i="9"/>
  <c r="B291" i="9"/>
  <c r="F277" i="9"/>
  <c r="B295" i="9"/>
  <c r="H1483" i="1" l="1"/>
  <c r="F78" i="5"/>
  <c r="D1056" i="1"/>
  <c r="G1013" i="1"/>
  <c r="F644" i="4"/>
  <c r="C638" i="1"/>
  <c r="H638" i="1" s="1"/>
  <c r="B192" i="9"/>
  <c r="E350" i="4"/>
  <c r="D345" i="1" s="1"/>
  <c r="D358" i="1"/>
  <c r="E151" i="4"/>
  <c r="I17" i="3" s="1"/>
  <c r="H121" i="1"/>
  <c r="G121" i="1"/>
  <c r="E6" i="4"/>
  <c r="I16" i="3" s="1"/>
  <c r="F129" i="6"/>
  <c r="C1423" i="1"/>
  <c r="H20" i="3"/>
  <c r="F7" i="5"/>
  <c r="C985" i="1"/>
  <c r="B315" i="9"/>
  <c r="E314" i="9"/>
  <c r="I10" i="3" s="1"/>
  <c r="G307" i="9"/>
  <c r="E307" i="9" s="1"/>
  <c r="B307" i="9" s="1"/>
  <c r="F177" i="5"/>
  <c r="D176" i="5"/>
  <c r="C1154" i="1"/>
  <c r="F421" i="4"/>
  <c r="C415" i="1"/>
  <c r="D420" i="4"/>
  <c r="I29" i="3"/>
  <c r="D1436" i="1"/>
  <c r="I20" i="3"/>
  <c r="D985" i="1"/>
  <c r="F196" i="4"/>
  <c r="C192" i="1"/>
  <c r="E237" i="5"/>
  <c r="D1215" i="1"/>
  <c r="H19" i="9"/>
  <c r="E19" i="9" s="1"/>
  <c r="B19" i="9" s="1"/>
  <c r="I22" i="3"/>
  <c r="D1153" i="1"/>
  <c r="F593" i="4"/>
  <c r="C587" i="1"/>
  <c r="F215" i="4"/>
  <c r="C211" i="1"/>
  <c r="F133" i="4"/>
  <c r="C129" i="1"/>
  <c r="K1450" i="9"/>
  <c r="G313" i="9"/>
  <c r="E313" i="9" s="1"/>
  <c r="B313" i="9" s="1"/>
  <c r="I34" i="3"/>
  <c r="C1517" i="1"/>
  <c r="F35" i="6"/>
  <c r="H25" i="3"/>
  <c r="C1329" i="1"/>
  <c r="I28" i="3"/>
  <c r="D1435" i="1"/>
  <c r="E68" i="5"/>
  <c r="E6" i="5" s="1"/>
  <c r="D1065" i="1"/>
  <c r="F580" i="4"/>
  <c r="C574" i="1"/>
  <c r="H21" i="9"/>
  <c r="G21" i="9"/>
  <c r="D151" i="4"/>
  <c r="F152" i="4"/>
  <c r="C148" i="1"/>
  <c r="H78" i="1"/>
  <c r="G78" i="1"/>
  <c r="I1477" i="1"/>
  <c r="I1472" i="1"/>
  <c r="I1466" i="1"/>
  <c r="I1462" i="1"/>
  <c r="E635" i="4"/>
  <c r="D629" i="1" s="1"/>
  <c r="D414" i="1"/>
  <c r="F567" i="4"/>
  <c r="C561" i="1"/>
  <c r="I1441" i="1"/>
  <c r="I1443" i="1"/>
  <c r="F213" i="9"/>
  <c r="B213" i="9" s="1"/>
  <c r="G310" i="9"/>
  <c r="E310" i="9" s="1"/>
  <c r="B310" i="9" s="1"/>
  <c r="F206" i="5"/>
  <c r="C1183" i="1"/>
  <c r="F238" i="5"/>
  <c r="D237" i="5"/>
  <c r="C1215" i="1"/>
  <c r="F163" i="4"/>
  <c r="C159" i="1"/>
  <c r="F89" i="6"/>
  <c r="C1383" i="1"/>
  <c r="D350" i="4"/>
  <c r="F351" i="4"/>
  <c r="C346" i="1"/>
  <c r="C120" i="1"/>
  <c r="F124" i="4"/>
  <c r="D141" i="6"/>
  <c r="F245" i="5"/>
  <c r="C1222" i="1"/>
  <c r="F118" i="5"/>
  <c r="C1096" i="1"/>
  <c r="E528" i="4"/>
  <c r="D523" i="1"/>
  <c r="F643" i="4"/>
  <c r="D637" i="1"/>
  <c r="F363" i="4"/>
  <c r="C358" i="1"/>
  <c r="F82" i="4"/>
  <c r="D68" i="5"/>
  <c r="F69" i="5"/>
  <c r="C1047" i="1"/>
  <c r="G312" i="9"/>
  <c r="E312" i="9" s="1"/>
  <c r="F625" i="4"/>
  <c r="C619" i="1"/>
  <c r="F7" i="4"/>
  <c r="D6" i="4"/>
  <c r="C3" i="1"/>
  <c r="G309" i="9"/>
  <c r="E309" i="9" s="1"/>
  <c r="B309" i="9" s="1"/>
  <c r="F190" i="5"/>
  <c r="C1167" i="1"/>
  <c r="D298" i="4"/>
  <c r="C294" i="1"/>
  <c r="F299" i="4"/>
  <c r="C40" i="1"/>
  <c r="F44" i="4"/>
  <c r="G317" i="9"/>
  <c r="E317" i="9" s="1"/>
  <c r="F12" i="5"/>
  <c r="C990" i="1"/>
  <c r="F459" i="4"/>
  <c r="C453" i="1"/>
  <c r="F263" i="4"/>
  <c r="C259" i="1"/>
  <c r="I1474" i="1"/>
  <c r="I1468" i="1"/>
  <c r="I1464" i="1"/>
  <c r="F529" i="4"/>
  <c r="D528" i="4"/>
  <c r="C523" i="1"/>
  <c r="D306" i="1"/>
  <c r="E298" i="4"/>
  <c r="F515" i="4"/>
  <c r="C509" i="1"/>
  <c r="F50" i="4"/>
  <c r="C46" i="1"/>
  <c r="H1056" i="1" l="1"/>
  <c r="G1056" i="1"/>
  <c r="G638" i="1"/>
  <c r="D147" i="1"/>
  <c r="E289" i="4"/>
  <c r="E291" i="4" s="1"/>
  <c r="D287" i="1" s="1"/>
  <c r="E21" i="9"/>
  <c r="D2" i="1"/>
  <c r="D984" i="1"/>
  <c r="E316" i="9"/>
  <c r="B317" i="9"/>
  <c r="H637" i="1"/>
  <c r="G637" i="1"/>
  <c r="B21" i="9"/>
  <c r="I23" i="3"/>
  <c r="D1214" i="1"/>
  <c r="D635" i="4"/>
  <c r="F420" i="4"/>
  <c r="C414" i="1"/>
  <c r="H3" i="1"/>
  <c r="G3" i="1"/>
  <c r="F68" i="5"/>
  <c r="H21" i="3"/>
  <c r="C1046" i="1"/>
  <c r="D408" i="4"/>
  <c r="F350" i="4"/>
  <c r="C345" i="1"/>
  <c r="H1183" i="1"/>
  <c r="G1183" i="1"/>
  <c r="H148" i="1"/>
  <c r="G148" i="1"/>
  <c r="H1517" i="1"/>
  <c r="G1517" i="1"/>
  <c r="H11" i="3"/>
  <c r="H129" i="1"/>
  <c r="G129" i="1"/>
  <c r="H587" i="1"/>
  <c r="G587" i="1"/>
  <c r="H192" i="1"/>
  <c r="G192" i="1"/>
  <c r="H415" i="1"/>
  <c r="G415" i="1"/>
  <c r="H985" i="1"/>
  <c r="G985" i="1"/>
  <c r="G1423" i="1"/>
  <c r="H1423" i="1"/>
  <c r="F141" i="6"/>
  <c r="H28" i="3"/>
  <c r="C1435" i="1"/>
  <c r="E311" i="9"/>
  <c r="B312" i="9"/>
  <c r="H358" i="1"/>
  <c r="G358" i="1"/>
  <c r="H1222" i="1"/>
  <c r="G1222" i="1"/>
  <c r="H120" i="1"/>
  <c r="G120" i="1"/>
  <c r="G1383" i="1"/>
  <c r="H1383" i="1"/>
  <c r="H1215" i="1"/>
  <c r="G1215" i="1"/>
  <c r="H574" i="1"/>
  <c r="G574" i="1"/>
  <c r="H1065" i="1"/>
  <c r="G1065" i="1"/>
  <c r="G1329" i="1"/>
  <c r="H1329" i="1"/>
  <c r="H9" i="3"/>
  <c r="E175" i="5"/>
  <c r="D1152" i="1" s="1"/>
  <c r="G1436" i="1"/>
  <c r="H1436" i="1"/>
  <c r="H509" i="1"/>
  <c r="G509" i="1"/>
  <c r="H523" i="1"/>
  <c r="G523" i="1"/>
  <c r="H453" i="1"/>
  <c r="G453" i="1"/>
  <c r="H294" i="1"/>
  <c r="G294" i="1"/>
  <c r="H619" i="1"/>
  <c r="G619" i="1"/>
  <c r="E413" i="4"/>
  <c r="H1096" i="1"/>
  <c r="G1096" i="1"/>
  <c r="H159" i="1"/>
  <c r="G159" i="1"/>
  <c r="F176" i="5"/>
  <c r="D175" i="5"/>
  <c r="H22" i="3"/>
  <c r="C1153" i="1"/>
  <c r="D636" i="4"/>
  <c r="F528" i="4"/>
  <c r="C522" i="1"/>
  <c r="D407" i="4"/>
  <c r="F298" i="4"/>
  <c r="C293" i="1"/>
  <c r="H46" i="1"/>
  <c r="G46" i="1"/>
  <c r="E407" i="4"/>
  <c r="D402" i="1" s="1"/>
  <c r="D293" i="1"/>
  <c r="E408" i="4"/>
  <c r="D403" i="1" s="1"/>
  <c r="H259" i="1"/>
  <c r="G259" i="1"/>
  <c r="H990" i="1"/>
  <c r="G990" i="1"/>
  <c r="G40" i="1"/>
  <c r="H40" i="1"/>
  <c r="H1167" i="1"/>
  <c r="G1167" i="1"/>
  <c r="D412" i="4"/>
  <c r="F6" i="4"/>
  <c r="H16" i="3"/>
  <c r="D290" i="4"/>
  <c r="C2" i="1"/>
  <c r="H306" i="1"/>
  <c r="G306" i="1"/>
  <c r="E412" i="4"/>
  <c r="H1047" i="1"/>
  <c r="G1047" i="1"/>
  <c r="E636" i="4"/>
  <c r="D630" i="1" s="1"/>
  <c r="D522" i="1"/>
  <c r="H346" i="1"/>
  <c r="G346" i="1"/>
  <c r="F237" i="5"/>
  <c r="H23" i="3"/>
  <c r="C1214" i="1"/>
  <c r="H561" i="1"/>
  <c r="G561" i="1"/>
  <c r="H17" i="3"/>
  <c r="D289" i="4"/>
  <c r="F151" i="4"/>
  <c r="C147" i="1"/>
  <c r="I21" i="3"/>
  <c r="D1046" i="1"/>
  <c r="H211" i="1"/>
  <c r="G211" i="1"/>
  <c r="H1154" i="1"/>
  <c r="G1154" i="1"/>
  <c r="D6" i="5"/>
  <c r="D285" i="1" l="1"/>
  <c r="E290" i="4"/>
  <c r="D286" i="1" s="1"/>
  <c r="E640" i="4"/>
  <c r="E415" i="4"/>
  <c r="D410" i="1" s="1"/>
  <c r="D408" i="1"/>
  <c r="H293" i="1"/>
  <c r="G293" i="1"/>
  <c r="N3" i="9"/>
  <c r="I11" i="3"/>
  <c r="D291" i="4"/>
  <c r="F289" i="4"/>
  <c r="D413" i="4"/>
  <c r="C285" i="1"/>
  <c r="H1214" i="1"/>
  <c r="G1214" i="1"/>
  <c r="G2" i="1"/>
  <c r="H2" i="1"/>
  <c r="D639" i="4"/>
  <c r="D414" i="4"/>
  <c r="F412" i="4"/>
  <c r="C407" i="1"/>
  <c r="F636" i="4"/>
  <c r="C630" i="1"/>
  <c r="G1435" i="1"/>
  <c r="H1435" i="1"/>
  <c r="F408" i="4"/>
  <c r="C403" i="1"/>
  <c r="F635" i="4"/>
  <c r="C629" i="1"/>
  <c r="F175" i="5"/>
  <c r="C1152" i="1"/>
  <c r="E639" i="4"/>
  <c r="E414" i="4"/>
  <c r="D409" i="1" s="1"/>
  <c r="D407" i="1"/>
  <c r="C286" i="1"/>
  <c r="F407" i="4"/>
  <c r="C402" i="1"/>
  <c r="H1153" i="1"/>
  <c r="G1153" i="1"/>
  <c r="K3" i="9"/>
  <c r="I9" i="3"/>
  <c r="H1046" i="1"/>
  <c r="G1046" i="1"/>
  <c r="G284" i="9"/>
  <c r="E284" i="9" s="1"/>
  <c r="B284" i="9" s="1"/>
  <c r="G278" i="9"/>
  <c r="F6" i="5"/>
  <c r="C984" i="1"/>
  <c r="H147" i="1"/>
  <c r="G147" i="1"/>
  <c r="H522" i="1"/>
  <c r="G522" i="1"/>
  <c r="H345" i="1"/>
  <c r="G345" i="1"/>
  <c r="H414" i="1"/>
  <c r="G414" i="1"/>
  <c r="H278" i="9"/>
  <c r="E278" i="9" l="1"/>
  <c r="E277" i="9" s="1"/>
  <c r="F290" i="4"/>
  <c r="H8" i="3"/>
  <c r="H984" i="1"/>
  <c r="G984" i="1"/>
  <c r="H629" i="1"/>
  <c r="G629" i="1"/>
  <c r="H407" i="1"/>
  <c r="G407" i="1"/>
  <c r="F291" i="4"/>
  <c r="C287" i="1"/>
  <c r="H286" i="1"/>
  <c r="G286" i="1"/>
  <c r="E641" i="4"/>
  <c r="D633" i="1"/>
  <c r="H285" i="1"/>
  <c r="G285" i="1"/>
  <c r="D640" i="4"/>
  <c r="F413" i="4"/>
  <c r="C408" i="1"/>
  <c r="D415" i="4"/>
  <c r="H402" i="1"/>
  <c r="G402" i="1"/>
  <c r="H1152" i="1"/>
  <c r="G1152" i="1"/>
  <c r="H403" i="1"/>
  <c r="G403" i="1"/>
  <c r="H630" i="1"/>
  <c r="G630" i="1"/>
  <c r="F414" i="4"/>
  <c r="C409" i="1"/>
  <c r="F639" i="4"/>
  <c r="D641" i="4"/>
  <c r="C633" i="1"/>
  <c r="E642" i="4"/>
  <c r="D634" i="1"/>
  <c r="B278" i="9" l="1"/>
  <c r="F641" i="4"/>
  <c r="C635" i="1"/>
  <c r="H287" i="1"/>
  <c r="G287" i="1"/>
  <c r="H408" i="1"/>
  <c r="G408" i="1"/>
  <c r="E645" i="4"/>
  <c r="D635" i="1"/>
  <c r="E646" i="4"/>
  <c r="D636" i="1"/>
  <c r="H409" i="1"/>
  <c r="G409" i="1"/>
  <c r="F415" i="4"/>
  <c r="C410" i="1"/>
  <c r="H633" i="1"/>
  <c r="G633" i="1"/>
  <c r="D642" i="4"/>
  <c r="F640" i="4"/>
  <c r="C634" i="1"/>
  <c r="M3" i="9"/>
  <c r="I8" i="3"/>
  <c r="H634" i="1" l="1"/>
  <c r="G634" i="1"/>
  <c r="D646" i="4"/>
  <c r="F642" i="4"/>
  <c r="C636" i="1"/>
  <c r="H410" i="1"/>
  <c r="G410" i="1"/>
  <c r="I19" i="3"/>
  <c r="D640" i="1"/>
  <c r="H635" i="1"/>
  <c r="G635" i="1"/>
  <c r="D645" i="4"/>
  <c r="I18" i="3"/>
  <c r="D639" i="1"/>
  <c r="F645" i="4" l="1"/>
  <c r="H18" i="3"/>
  <c r="C639" i="1"/>
  <c r="G276" i="9"/>
  <c r="E276" i="9" s="1"/>
  <c r="B276" i="9" s="1"/>
  <c r="H19" i="3"/>
  <c r="F646" i="4"/>
  <c r="C640" i="1"/>
  <c r="H636" i="1"/>
  <c r="G636" i="1"/>
  <c r="H7" i="3"/>
  <c r="J3" i="9" l="1"/>
  <c r="H640" i="1"/>
  <c r="G640" i="1"/>
  <c r="H639" i="1"/>
  <c r="G639" i="1"/>
  <c r="G274" i="9" l="1"/>
  <c r="M272" i="9"/>
  <c r="H274" i="9"/>
  <c r="L272" i="9"/>
  <c r="H18" i="9"/>
  <c r="G18" i="9"/>
  <c r="I17" i="9"/>
  <c r="G16" i="9"/>
  <c r="M15" i="9"/>
  <c r="I12" i="9"/>
  <c r="J11" i="9"/>
  <c r="K10" i="9"/>
  <c r="I8" i="9"/>
  <c r="J7" i="9"/>
  <c r="K6" i="9"/>
  <c r="I9" i="9"/>
  <c r="H16" i="9"/>
  <c r="I5" i="9"/>
  <c r="K11" i="9"/>
  <c r="J17" i="9"/>
  <c r="K8" i="9"/>
  <c r="J13" i="9"/>
  <c r="H17" i="9"/>
  <c r="K7" i="9"/>
  <c r="J12" i="9"/>
  <c r="J9" i="9"/>
  <c r="H15" i="9"/>
  <c r="K9" i="9"/>
  <c r="L15" i="9"/>
  <c r="J10" i="9"/>
  <c r="I6" i="9"/>
  <c r="K12" i="9"/>
  <c r="G17" i="9"/>
  <c r="J6" i="9"/>
  <c r="I11" i="9"/>
  <c r="I13" i="9"/>
  <c r="J8" i="9"/>
  <c r="G15" i="9"/>
  <c r="J5" i="9"/>
  <c r="L16" i="9"/>
  <c r="K5" i="9"/>
  <c r="M16" i="9"/>
  <c r="I7" i="9"/>
  <c r="K13" i="9"/>
  <c r="F15" i="9" l="1"/>
  <c r="E11" i="9"/>
  <c r="B11" i="9" s="1"/>
  <c r="F16" i="9"/>
  <c r="E16" i="9"/>
  <c r="F272" i="9"/>
  <c r="B272" i="9" s="1"/>
  <c r="E18" i="9"/>
  <c r="B18" i="9" s="1"/>
  <c r="E15" i="9"/>
  <c r="E13" i="9"/>
  <c r="B13" i="9" s="1"/>
  <c r="E6" i="9"/>
  <c r="B6" i="9" s="1"/>
  <c r="E9" i="9"/>
  <c r="B9" i="9" s="1"/>
  <c r="E7" i="9"/>
  <c r="B7" i="9" s="1"/>
  <c r="E10" i="9"/>
  <c r="B10" i="9" s="1"/>
  <c r="E12" i="9"/>
  <c r="B12" i="9" s="1"/>
  <c r="E5" i="9"/>
  <c r="E17" i="9"/>
  <c r="B17" i="9" s="1"/>
  <c r="E8" i="9"/>
  <c r="B8" i="9" s="1"/>
  <c r="E274" i="9"/>
  <c r="B16" i="9" l="1"/>
  <c r="B15" i="9"/>
  <c r="F14" i="9"/>
  <c r="F20" i="9"/>
  <c r="E14" i="9"/>
  <c r="B274" i="9"/>
  <c r="E20" i="9"/>
  <c r="I7" i="3" s="1"/>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<sst xmlns="http://schemas.openxmlformats.org/spreadsheetml/2006/main" count="4369" uniqueCount="3421">
  <si>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</si>
  <si>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</si>
  <si>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</si>
  <si>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</si>
  <si>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</si>
  <si>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</si>
  <si>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</si>
  <si>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</si>
  <si>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</si>
  <si>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</si>
  <si>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</si>
  <si>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</si>
  <si>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</si>
  <si>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</si>
  <si>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</si>
  <si>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</si>
  <si>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</si>
  <si>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</si>
  <si>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</si>
  <si>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</si>
  <si>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</si>
  <si>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</si>
  <si>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</si>
  <si>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</si>
  <si>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</si>
  <si>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</si>
  <si>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</si>
  <si>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</si>
  <si>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</si>
  <si>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</si>
  <si>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</si>
  <si>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JOSIPA JURJA STROSSMAYERA U OSIJEKU - KINEZIOLOŠKI FAKULTET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</si>
  <si>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</si>
  <si>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</si>
  <si>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</si>
  <si>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</si>
  <si>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</si>
  <si>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</si>
  <si>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</si>
  <si>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</si>
  <si>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</si>
  <si>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</si>
  <si>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</si>
  <si>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</si>
  <si>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</si>
  <si>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</si>
  <si>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</si>
  <si>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</si>
  <si>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</si>
  <si>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51450 - SVEUČILIŠTE JOSIPA JURJA STROSSMAYERA U OSIJEKU - KINEZIOLOŠKI FAKULTET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</si>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</sst>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1130018.95</v>
      </c>
      <c r="D2" s="6">
        <f>'PR-RAS'!E6</f>
        <v>1345412.1800000002</v>
      </c>
      <c r="E2" s="6">
        <v>0</v>
      </c>
      <c r="F2" s="6">
        <v>0</v>
      </c>
      <c r="G2" s="7">
        <f t="shared" ref="G2:G264" si="0">(B2/1000)*(C2*1+D2*2)</f>
        <v>3820.8433100000007</v>
      </c>
      <c r="H2" s="7">
        <f t="shared" ref="H2:H264" si="1">ABS(C2-ROUND(C2,0))+ABS(D2-ROUND(D2,0))</f>
        <v>0.23000000021420419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21344.080000000002</v>
      </c>
      <c r="D46" s="1">
        <f>'PR-RAS'!E50</f>
        <v>8229</v>
      </c>
      <c r="E46" s="1">
        <v>0</v>
      </c>
      <c r="F46" s="1">
        <v>0</v>
      </c>
      <c r="G46" s="2">
        <f t="shared" si="0"/>
        <v>1701.0935999999999</v>
      </c>
      <c r="H46" s="2">
        <f t="shared" si="1"/>
        <v>8.000000000174623E-2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3981.68</v>
      </c>
      <c r="D64" s="1">
        <f>'PR-RAS'!E68</f>
        <v>2000</v>
      </c>
      <c r="E64" s="1">
        <v>0</v>
      </c>
      <c r="F64" s="1">
        <v>0</v>
      </c>
      <c r="G64" s="2">
        <f t="shared" si="0"/>
        <v>502.84584000000001</v>
      </c>
      <c r="H64" s="2">
        <f t="shared" si="1"/>
        <v>0.32000000000016371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3981.68</v>
      </c>
      <c r="D65" s="1">
        <f>'PR-RAS'!E69</f>
        <v>2000</v>
      </c>
      <c r="E65" s="1">
        <v>0</v>
      </c>
      <c r="F65" s="1">
        <v>0</v>
      </c>
      <c r="G65" s="2">
        <f t="shared" si="0"/>
        <v>510.82752000000005</v>
      </c>
      <c r="H65" s="2">
        <f t="shared" si="1"/>
        <v>0.32000000000016371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17362.400000000001</v>
      </c>
      <c r="D73" s="1">
        <f>'PR-RAS'!E77</f>
        <v>6229</v>
      </c>
      <c r="E73" s="1">
        <v>0</v>
      </c>
      <c r="F73" s="1">
        <v>0</v>
      </c>
      <c r="G73" s="2">
        <f t="shared" si="0"/>
        <v>2147.0688</v>
      </c>
      <c r="H73" s="2">
        <f t="shared" si="1"/>
        <v>0.40000000000145519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17362.400000000001</v>
      </c>
      <c r="D76" s="1">
        <f>'PR-RAS'!E80</f>
        <v>6229</v>
      </c>
      <c r="E76" s="1">
        <v>0</v>
      </c>
      <c r="F76" s="1">
        <v>0</v>
      </c>
      <c r="G76" s="2">
        <f t="shared" si="0"/>
        <v>2236.5300000000002</v>
      </c>
      <c r="H76" s="2">
        <f t="shared" si="1"/>
        <v>0.40000000000145519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7.85</v>
      </c>
      <c r="D78" s="1">
        <f>'PR-RAS'!E82</f>
        <v>20.189999999999998</v>
      </c>
      <c r="E78" s="1">
        <v>0</v>
      </c>
      <c r="F78" s="1">
        <v>0</v>
      </c>
      <c r="G78" s="2">
        <f t="shared" si="0"/>
        <v>3.7137099999999998</v>
      </c>
      <c r="H78" s="2">
        <f t="shared" si="1"/>
        <v>0.33999999999999808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7.85</v>
      </c>
      <c r="D79" s="1">
        <f>'PR-RAS'!E83</f>
        <v>20.189999999999998</v>
      </c>
      <c r="E79" s="1">
        <v>0</v>
      </c>
      <c r="F79" s="1">
        <v>0</v>
      </c>
      <c r="G79" s="2">
        <f t="shared" si="0"/>
        <v>3.7619399999999996</v>
      </c>
      <c r="H79" s="2">
        <f t="shared" si="1"/>
        <v>0.33999999999999808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7.85</v>
      </c>
      <c r="D81" s="1">
        <f>'PR-RAS'!E85</f>
        <v>11.34</v>
      </c>
      <c r="E81" s="1">
        <v>0</v>
      </c>
      <c r="F81" s="1">
        <v>0</v>
      </c>
      <c r="G81" s="2">
        <f t="shared" si="0"/>
        <v>2.4424000000000001</v>
      </c>
      <c r="H81" s="2">
        <f t="shared" si="1"/>
        <v>0.49000000000000021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8.85</v>
      </c>
      <c r="E83" s="1">
        <v>0</v>
      </c>
      <c r="F83" s="1">
        <v>0</v>
      </c>
      <c r="G83" s="2">
        <f t="shared" si="0"/>
        <v>1.4514</v>
      </c>
      <c r="H83" s="2">
        <f t="shared" si="1"/>
        <v>0.15000000000000036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150261.15</v>
      </c>
      <c r="D102" s="1">
        <f>'PR-RAS'!E106</f>
        <v>216927.74</v>
      </c>
      <c r="E102" s="1">
        <v>0</v>
      </c>
      <c r="F102" s="1">
        <v>0</v>
      </c>
      <c r="G102" s="2">
        <f t="shared" si="0"/>
        <v>58995.779630000005</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150261.15</v>
      </c>
      <c r="D108" s="1">
        <f>'PR-RAS'!E112</f>
        <v>216927.74</v>
      </c>
      <c r="E108" s="1">
        <v>0</v>
      </c>
      <c r="F108" s="1">
        <v>0</v>
      </c>
      <c r="G108" s="2">
        <f t="shared" si="0"/>
        <v>62500.47941</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150261.15</v>
      </c>
      <c r="D113" s="1">
        <f>'PR-RAS'!E117</f>
        <v>216927.74</v>
      </c>
      <c r="E113" s="1">
        <v>0</v>
      </c>
      <c r="F113" s="1">
        <v>0</v>
      </c>
      <c r="G113" s="2">
        <f t="shared" si="0"/>
        <v>65421.062559999998</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8370.68</v>
      </c>
      <c r="E120" s="1">
        <v>0</v>
      </c>
      <c r="F120" s="1">
        <v>0</v>
      </c>
      <c r="G120" s="2">
        <f t="shared" si="0"/>
        <v>1992.2218399999999</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6370.68</v>
      </c>
      <c r="E121" s="1">
        <v>0</v>
      </c>
      <c r="F121" s="1">
        <v>0</v>
      </c>
      <c r="G121" s="2">
        <f t="shared" si="0"/>
        <v>1528.9631999999999</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6370.68</v>
      </c>
      <c r="E123" s="1">
        <v>0</v>
      </c>
      <c r="F123" s="1">
        <v>0</v>
      </c>
      <c r="G123" s="2">
        <f t="shared" si="0"/>
        <v>1554.4459200000001</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958400.22</v>
      </c>
      <c r="D129" s="1">
        <f>'PR-RAS'!E133</f>
        <v>1111845.01</v>
      </c>
      <c r="E129" s="1">
        <v>0</v>
      </c>
      <c r="F129" s="1">
        <v>0</v>
      </c>
      <c r="G129" s="2">
        <f t="shared" si="0"/>
        <v>407307.55072000006</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958400.22</v>
      </c>
      <c r="D130" s="1">
        <f>'PR-RAS'!E134</f>
        <v>1111845.01</v>
      </c>
      <c r="E130" s="1">
        <v>0</v>
      </c>
      <c r="F130" s="1">
        <v>0</v>
      </c>
      <c r="G130" s="2">
        <f t="shared" si="0"/>
        <v>410489.64096000005</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953876.94</v>
      </c>
      <c r="D131" s="1">
        <f>'PR-RAS'!E135</f>
        <v>1110677.3899999999</v>
      </c>
      <c r="E131" s="1">
        <v>0</v>
      </c>
      <c r="F131" s="1">
        <v>0</v>
      </c>
      <c r="G131" s="2">
        <f t="shared" si="0"/>
        <v>412780.12359999999</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4523.28</v>
      </c>
      <c r="D132" s="1">
        <f>'PR-RAS'!E136</f>
        <v>1167.6199999999999</v>
      </c>
      <c r="E132" s="1">
        <v>0</v>
      </c>
      <c r="F132" s="1">
        <v>0</v>
      </c>
      <c r="G132" s="2">
        <f t="shared" si="0"/>
        <v>898.46611999999993</v>
      </c>
      <c r="H132" s="2">
        <f t="shared" si="1"/>
        <v>0.65999999999985448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5.65</v>
      </c>
      <c r="D135" s="1">
        <f>'PR-RAS'!E139</f>
        <v>19.559999999999999</v>
      </c>
      <c r="E135" s="1">
        <v>0</v>
      </c>
      <c r="F135" s="1">
        <v>0</v>
      </c>
      <c r="G135" s="2">
        <f t="shared" si="0"/>
        <v>5.99918</v>
      </c>
      <c r="H135" s="2">
        <f t="shared" si="1"/>
        <v>0.79000000000000092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5.65</v>
      </c>
      <c r="D146" s="1">
        <f>'PR-RAS'!E150</f>
        <v>19.559999999999999</v>
      </c>
      <c r="E146" s="1">
        <v>0</v>
      </c>
      <c r="F146" s="1">
        <v>0</v>
      </c>
      <c r="G146" s="2">
        <f t="shared" si="0"/>
        <v>6.491649999999999</v>
      </c>
      <c r="H146" s="2">
        <f t="shared" si="1"/>
        <v>0.79000000000000092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1077955.4600000002</v>
      </c>
      <c r="D147" s="1">
        <f>'PR-RAS'!E151</f>
        <v>1309953.6799999997</v>
      </c>
      <c r="E147" s="1">
        <v>0</v>
      </c>
      <c r="F147" s="1">
        <v>0</v>
      </c>
      <c r="G147" s="2">
        <f t="shared" si="0"/>
        <v>539887.97171999991</v>
      </c>
      <c r="H147" s="2">
        <f t="shared" si="1"/>
        <v>0.78000000049360096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863309.85000000009</v>
      </c>
      <c r="D148" s="1">
        <f>'PR-RAS'!E152</f>
        <v>1032980.32</v>
      </c>
      <c r="E148" s="1">
        <v>0</v>
      </c>
      <c r="F148" s="1">
        <v>0</v>
      </c>
      <c r="G148" s="2">
        <f t="shared" si="0"/>
        <v>430602.76202999998</v>
      </c>
      <c r="H148" s="2">
        <f t="shared" si="1"/>
        <v>0.469999999855645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710195.68</v>
      </c>
      <c r="D149" s="1">
        <f>'PR-RAS'!E153</f>
        <v>848774.7</v>
      </c>
      <c r="E149" s="1">
        <v>0</v>
      </c>
      <c r="F149" s="1">
        <v>0</v>
      </c>
      <c r="G149" s="2">
        <f t="shared" si="0"/>
        <v>356346.27184</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710195.68</v>
      </c>
      <c r="D150" s="1">
        <f>'PR-RAS'!E154</f>
        <v>848774.7</v>
      </c>
      <c r="E150" s="1">
        <v>0</v>
      </c>
      <c r="F150" s="1">
        <v>0</v>
      </c>
      <c r="G150" s="2">
        <f t="shared" si="0"/>
        <v>358754.01692000002</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44535.77</v>
      </c>
      <c r="D154" s="1">
        <f>'PR-RAS'!E158</f>
        <v>55184.09</v>
      </c>
      <c r="E154" s="1">
        <v>0</v>
      </c>
      <c r="F154" s="1">
        <v>0</v>
      </c>
      <c r="G154" s="2">
        <f t="shared" si="0"/>
        <v>23700.304349999999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108578.4</v>
      </c>
      <c r="D155" s="1">
        <f>'PR-RAS'!E159</f>
        <v>129021.53</v>
      </c>
      <c r="E155" s="1">
        <v>0</v>
      </c>
      <c r="F155" s="1">
        <v>0</v>
      </c>
      <c r="G155" s="2">
        <f t="shared" si="0"/>
        <v>56459.704839999991</v>
      </c>
      <c r="H155" s="2">
        <f t="shared" si="1"/>
        <v>0.86999999999534339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108578.4</v>
      </c>
      <c r="D157" s="1">
        <f>'PR-RAS'!E161</f>
        <v>129021.53</v>
      </c>
      <c r="E157" s="1">
        <v>0</v>
      </c>
      <c r="F157" s="1">
        <v>0</v>
      </c>
      <c r="G157" s="2">
        <f t="shared" si="0"/>
        <v>57192.947759999995</v>
      </c>
      <c r="H157" s="2">
        <f t="shared" si="1"/>
        <v>0.86999999999534339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208069.81</v>
      </c>
      <c r="D159" s="1">
        <f>'PR-RAS'!E163</f>
        <v>266835.77999999997</v>
      </c>
      <c r="E159" s="1">
        <v>0</v>
      </c>
      <c r="F159" s="1">
        <v>0</v>
      </c>
      <c r="G159" s="2">
        <f t="shared" si="0"/>
        <v>117195.13645999998</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42747.759999999995</v>
      </c>
      <c r="D160" s="1">
        <f>'PR-RAS'!E164</f>
        <v>55118.22</v>
      </c>
      <c r="E160" s="1">
        <v>0</v>
      </c>
      <c r="F160" s="1">
        <v>0</v>
      </c>
      <c r="G160" s="2">
        <f t="shared" si="0"/>
        <v>24324.487800000003</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20169.04</v>
      </c>
      <c r="D161" s="1">
        <f>'PR-RAS'!E165</f>
        <v>31164.34</v>
      </c>
      <c r="E161" s="1">
        <v>0</v>
      </c>
      <c r="F161" s="1">
        <v>0</v>
      </c>
      <c r="G161" s="2">
        <f t="shared" si="0"/>
        <v>13199.635200000001</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17764.66</v>
      </c>
      <c r="D162" s="1">
        <f>'PR-RAS'!E166</f>
        <v>17270.740000000002</v>
      </c>
      <c r="E162" s="1">
        <v>0</v>
      </c>
      <c r="F162" s="1">
        <v>0</v>
      </c>
      <c r="G162" s="2">
        <f t="shared" si="0"/>
        <v>8421.2885399999996</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4716.38</v>
      </c>
      <c r="D163" s="1">
        <f>'PR-RAS'!E167</f>
        <v>6368.54</v>
      </c>
      <c r="E163" s="1">
        <v>0</v>
      </c>
      <c r="F163" s="1">
        <v>0</v>
      </c>
      <c r="G163" s="2">
        <f t="shared" si="0"/>
        <v>2827.4605200000001</v>
      </c>
      <c r="H163" s="2">
        <f t="shared" si="1"/>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97.68</v>
      </c>
      <c r="D164" s="1">
        <f>'PR-RAS'!E168</f>
        <v>314.60000000000002</v>
      </c>
      <c r="E164" s="1">
        <v>0</v>
      </c>
      <c r="F164" s="1">
        <v>0</v>
      </c>
      <c r="G164" s="2">
        <f t="shared" si="0"/>
        <v>118.48144000000002</v>
      </c>
      <c r="H164" s="2">
        <f t="shared" si="1"/>
        <v>0.71999999999997044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11623.33</v>
      </c>
      <c r="D165" s="1">
        <f>'PR-RAS'!E169</f>
        <v>25552.39</v>
      </c>
      <c r="E165" s="1">
        <v>0</v>
      </c>
      <c r="F165" s="1">
        <v>0</v>
      </c>
      <c r="G165" s="2">
        <f t="shared" si="0"/>
        <v>10287.410040000001</v>
      </c>
      <c r="H165" s="2">
        <f t="shared" si="1"/>
        <v>0.71999999999934516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7276.95</v>
      </c>
      <c r="D166" s="1">
        <f>'PR-RAS'!E170</f>
        <v>10792.33</v>
      </c>
      <c r="E166" s="1">
        <v>0</v>
      </c>
      <c r="F166" s="1">
        <v>0</v>
      </c>
      <c r="G166" s="2">
        <f t="shared" si="0"/>
        <v>4762.1656499999999</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33.18</v>
      </c>
      <c r="D168" s="1">
        <f>'PR-RAS'!E172</f>
        <v>416.62</v>
      </c>
      <c r="E168" s="1">
        <v>0</v>
      </c>
      <c r="F168" s="1">
        <v>0</v>
      </c>
      <c r="G168" s="2">
        <f t="shared" si="0"/>
        <v>144.69213999999999</v>
      </c>
      <c r="H168" s="2">
        <f t="shared" si="1"/>
        <v>0.55999999999999517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495.74</v>
      </c>
      <c r="D169" s="1">
        <f>'PR-RAS'!E173</f>
        <v>3575.55</v>
      </c>
      <c r="E169" s="1">
        <v>0</v>
      </c>
      <c r="F169" s="1">
        <v>0</v>
      </c>
      <c r="G169" s="2">
        <f t="shared" si="0"/>
        <v>1284.66912</v>
      </c>
      <c r="H169" s="2">
        <f t="shared" si="1"/>
        <v>0.70999999999980901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2580.27</v>
      </c>
      <c r="D170" s="1">
        <f>'PR-RAS'!E174</f>
        <v>7640.03</v>
      </c>
      <c r="E170" s="1">
        <v>0</v>
      </c>
      <c r="F170" s="1">
        <v>0</v>
      </c>
      <c r="G170" s="2">
        <f t="shared" si="0"/>
        <v>3018.3957700000001</v>
      </c>
      <c r="H170" s="2">
        <f t="shared" si="1"/>
        <v>0.29999999999972715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1237.19</v>
      </c>
      <c r="D172" s="1">
        <f>'PR-RAS'!E176</f>
        <v>3127.86</v>
      </c>
      <c r="E172" s="1">
        <v>0</v>
      </c>
      <c r="F172" s="1">
        <v>0</v>
      </c>
      <c r="G172" s="2">
        <f t="shared" si="0"/>
        <v>1281.2876100000001</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126901.4</v>
      </c>
      <c r="D173" s="1">
        <f>'PR-RAS'!E177</f>
        <v>157857.51</v>
      </c>
      <c r="E173" s="1">
        <v>0</v>
      </c>
      <c r="F173" s="1">
        <v>0</v>
      </c>
      <c r="G173" s="2">
        <f t="shared" si="0"/>
        <v>76130.024239999999</v>
      </c>
      <c r="H173" s="2">
        <f t="shared" si="1"/>
        <v>0.88999999998486601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6694.2</v>
      </c>
      <c r="D174" s="1">
        <f>'PR-RAS'!E178</f>
        <v>8103.79</v>
      </c>
      <c r="E174" s="1">
        <v>0</v>
      </c>
      <c r="F174" s="1">
        <v>0</v>
      </c>
      <c r="G174" s="2">
        <f t="shared" si="0"/>
        <v>3962.0079399999995</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2535.0100000000002</v>
      </c>
      <c r="D175" s="1">
        <f>'PR-RAS'!E179</f>
        <v>1898.5</v>
      </c>
      <c r="E175" s="1">
        <v>0</v>
      </c>
      <c r="F175" s="1">
        <v>0</v>
      </c>
      <c r="G175" s="2">
        <f t="shared" si="0"/>
        <v>1101.76974</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5708.56</v>
      </c>
      <c r="D176" s="1">
        <f>'PR-RAS'!E180</f>
        <v>2753.8</v>
      </c>
      <c r="E176" s="1">
        <v>0</v>
      </c>
      <c r="F176" s="1">
        <v>0</v>
      </c>
      <c r="G176" s="2">
        <f t="shared" si="0"/>
        <v>1962.8279999999997</v>
      </c>
      <c r="H176" s="2">
        <f t="shared" si="1"/>
        <v>0.63999999999941792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98.98</v>
      </c>
      <c r="D177" s="1">
        <f>'PR-RAS'!E181</f>
        <v>285.88</v>
      </c>
      <c r="E177" s="1">
        <v>0</v>
      </c>
      <c r="F177" s="1">
        <v>0</v>
      </c>
      <c r="G177" s="2">
        <f t="shared" si="0"/>
        <v>118.05023999999999</v>
      </c>
      <c r="H177" s="2">
        <f t="shared" si="1"/>
        <v>0.14000000000000057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44230.67</v>
      </c>
      <c r="D178" s="1">
        <f>'PR-RAS'!E182</f>
        <v>47964.32</v>
      </c>
      <c r="E178" s="1">
        <v>0</v>
      </c>
      <c r="F178" s="1">
        <v>0</v>
      </c>
      <c r="G178" s="2">
        <f t="shared" si="0"/>
        <v>24808.19787</v>
      </c>
      <c r="H178" s="2">
        <f t="shared" si="1"/>
        <v>0.65000000000145519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3152.37</v>
      </c>
      <c r="D179" s="1">
        <f>'PR-RAS'!E183</f>
        <v>2070.5100000000002</v>
      </c>
      <c r="E179" s="1">
        <v>0</v>
      </c>
      <c r="F179" s="1">
        <v>0</v>
      </c>
      <c r="G179" s="2">
        <f t="shared" si="0"/>
        <v>1298.22342</v>
      </c>
      <c r="H179" s="2">
        <f t="shared" si="1"/>
        <v>0.85999999999967258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52592.13</v>
      </c>
      <c r="D180" s="1">
        <f>'PR-RAS'!E184</f>
        <v>73193.13</v>
      </c>
      <c r="E180" s="1">
        <v>0</v>
      </c>
      <c r="F180" s="1">
        <v>0</v>
      </c>
      <c r="G180" s="2">
        <f t="shared" si="0"/>
        <v>35617.131809999999</v>
      </c>
      <c r="H180" s="2">
        <f t="shared" si="1"/>
        <v>0.26000000000203727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4643.03</v>
      </c>
      <c r="D181" s="1">
        <f>'PR-RAS'!E185</f>
        <v>8744.69</v>
      </c>
      <c r="E181" s="1">
        <v>0</v>
      </c>
      <c r="F181" s="1">
        <v>0</v>
      </c>
      <c r="G181" s="2">
        <f t="shared" si="0"/>
        <v>3983.8337999999999</v>
      </c>
      <c r="H181" s="2">
        <f t="shared" si="1"/>
        <v>0.33999999999923602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7246.45</v>
      </c>
      <c r="D182" s="1">
        <f>'PR-RAS'!E186</f>
        <v>12842.89</v>
      </c>
      <c r="E182" s="1">
        <v>0</v>
      </c>
      <c r="F182" s="1">
        <v>0</v>
      </c>
      <c r="G182" s="2">
        <f t="shared" si="0"/>
        <v>5960.7336299999988</v>
      </c>
      <c r="H182" s="2">
        <f t="shared" si="1"/>
        <v>0.56000000000040018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933.47</v>
      </c>
      <c r="D183" s="1">
        <f>'PR-RAS'!E187</f>
        <v>137.52000000000001</v>
      </c>
      <c r="E183" s="1">
        <v>0</v>
      </c>
      <c r="F183" s="1">
        <v>0</v>
      </c>
      <c r="G183" s="2">
        <f t="shared" si="0"/>
        <v>219.94881999999998</v>
      </c>
      <c r="H183" s="2">
        <f t="shared" si="1"/>
        <v>0.95000000000001705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25863.85</v>
      </c>
      <c r="D184" s="1">
        <f>'PR-RAS'!E188</f>
        <v>28170.14</v>
      </c>
      <c r="E184" s="1">
        <v>0</v>
      </c>
      <c r="F184" s="1">
        <v>0</v>
      </c>
      <c r="G184" s="2">
        <f t="shared" si="0"/>
        <v>15043.35579</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7669.37</v>
      </c>
      <c r="D187" s="1">
        <f>'PR-RAS'!E191</f>
        <v>10344.280000000001</v>
      </c>
      <c r="E187" s="1">
        <v>0</v>
      </c>
      <c r="F187" s="1">
        <v>0</v>
      </c>
      <c r="G187" s="2">
        <f t="shared" si="0"/>
        <v>5274.5749800000003</v>
      </c>
      <c r="H187" s="2">
        <f t="shared" si="1"/>
        <v>0.6500000000005457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16712.96</v>
      </c>
      <c r="D191" s="1">
        <f>'PR-RAS'!E195</f>
        <v>16146.43</v>
      </c>
      <c r="E191" s="1">
        <v>0</v>
      </c>
      <c r="F191" s="1">
        <v>0</v>
      </c>
      <c r="G191" s="2">
        <f t="shared" si="0"/>
        <v>9311.1057999999994</v>
      </c>
      <c r="H191" s="2">
        <f t="shared" si="1"/>
        <v>0.47000000000116415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820.94</v>
      </c>
      <c r="D192" s="1">
        <f>'PR-RAS'!E196</f>
        <v>1016.9</v>
      </c>
      <c r="E192" s="1">
        <v>0</v>
      </c>
      <c r="F192" s="1">
        <v>0</v>
      </c>
      <c r="G192" s="2">
        <f t="shared" si="0"/>
        <v>545.25533999999993</v>
      </c>
      <c r="H192" s="2">
        <f t="shared" si="1"/>
        <v>0.15999999999996817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820.94</v>
      </c>
      <c r="D206" s="1">
        <f>'PR-RAS'!E210</f>
        <v>1016.9</v>
      </c>
      <c r="E206" s="1">
        <v>0</v>
      </c>
      <c r="F206" s="1">
        <v>0</v>
      </c>
      <c r="G206" s="2">
        <f t="shared" si="0"/>
        <v>585.22169999999994</v>
      </c>
      <c r="H206" s="2">
        <f t="shared" si="1"/>
        <v>0.15999999999996817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775.94</v>
      </c>
      <c r="D207" s="1">
        <f>'PR-RAS'!E211</f>
        <v>1016.9</v>
      </c>
      <c r="E207" s="1">
        <v>0</v>
      </c>
      <c r="F207" s="1">
        <v>0</v>
      </c>
      <c r="G207" s="2">
        <f t="shared" si="0"/>
        <v>578.80643999999995</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45</v>
      </c>
      <c r="D208" s="1">
        <f>'PR-RAS'!E212</f>
        <v>0</v>
      </c>
      <c r="E208" s="1">
        <v>0</v>
      </c>
      <c r="F208" s="1">
        <v>0</v>
      </c>
      <c r="G208" s="2">
        <f t="shared" si="0"/>
        <v>9.3149999999999995</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5574.36</v>
      </c>
      <c r="D248" s="1">
        <f>'PR-RAS'!E252</f>
        <v>8820.68</v>
      </c>
      <c r="E248" s="1">
        <v>0</v>
      </c>
      <c r="F248" s="1">
        <v>0</v>
      </c>
      <c r="G248" s="2">
        <f t="shared" si="0"/>
        <v>5734.2828399999999</v>
      </c>
      <c r="H248" s="2">
        <f t="shared" si="1"/>
        <v>0.67999999999938154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5574.36</v>
      </c>
      <c r="D255" s="1">
        <f>'PR-RAS'!E259</f>
        <v>8820.68</v>
      </c>
      <c r="E255" s="1">
        <v>0</v>
      </c>
      <c r="F255" s="1">
        <v>0</v>
      </c>
      <c r="G255" s="2">
        <f t="shared" si="0"/>
        <v>5896.79288</v>
      </c>
      <c r="H255" s="2">
        <f t="shared" si="1"/>
        <v>0.67999999999938154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5574.36</v>
      </c>
      <c r="D256" s="1">
        <f>'PR-RAS'!E260</f>
        <v>8820.68</v>
      </c>
      <c r="E256" s="1">
        <v>0</v>
      </c>
      <c r="F256" s="1">
        <v>0</v>
      </c>
      <c r="G256" s="2">
        <f t="shared" si="0"/>
        <v>5920.0086000000001</v>
      </c>
      <c r="H256" s="2">
        <f t="shared" si="1"/>
        <v>0.67999999999938154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180.5</v>
      </c>
      <c r="D259" s="1">
        <f>'PR-RAS'!E263</f>
        <v>300</v>
      </c>
      <c r="E259" s="1">
        <v>0</v>
      </c>
      <c r="F259" s="1">
        <v>0</v>
      </c>
      <c r="G259" s="2">
        <f t="shared" si="0"/>
        <v>201.369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180.5</v>
      </c>
      <c r="D260" s="1">
        <f>'PR-RAS'!E264</f>
        <v>300</v>
      </c>
      <c r="E260" s="1">
        <v>0</v>
      </c>
      <c r="F260" s="1">
        <v>0</v>
      </c>
      <c r="G260" s="2">
        <f t="shared" si="0"/>
        <v>202.14950000000002</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180.5</v>
      </c>
      <c r="D261" s="1">
        <f>'PR-RAS'!E265</f>
        <v>300</v>
      </c>
      <c r="E261" s="1">
        <v>0</v>
      </c>
      <c r="F261" s="1">
        <v>0</v>
      </c>
      <c r="G261" s="2">
        <f t="shared" si="0"/>
        <v>202.93</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1077955.4600000002</v>
      </c>
      <c r="D285" s="1">
        <f>'PR-RAS'!E289</f>
        <v>1309953.6799999997</v>
      </c>
      <c r="E285" s="1">
        <v>0</v>
      </c>
      <c r="F285" s="1">
        <v>0</v>
      </c>
      <c r="G285" s="2">
        <f t="shared" si="8"/>
        <v>1050193.0408799998</v>
      </c>
      <c r="H285" s="2">
        <f t="shared" si="9"/>
        <v>0.78000000049360096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52063.489999999758</v>
      </c>
      <c r="D286" s="1">
        <f>'PR-RAS'!E290</f>
        <v>35458.500000000466</v>
      </c>
      <c r="E286" s="1">
        <v>0</v>
      </c>
      <c r="F286" s="1">
        <v>0</v>
      </c>
      <c r="G286" s="2">
        <f t="shared" si="8"/>
        <v>35049.439650000197</v>
      </c>
      <c r="H286" s="2">
        <f t="shared" si="9"/>
        <v>0.98999999929219484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71322.06</v>
      </c>
      <c r="D288" s="1">
        <f>'PR-RAS'!E292</f>
        <v>120088.64</v>
      </c>
      <c r="E288" s="1">
        <v>0</v>
      </c>
      <c r="F288" s="1">
        <v>0</v>
      </c>
      <c r="G288" s="2">
        <f t="shared" si="8"/>
        <v>89400.31057999999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29780.05</v>
      </c>
      <c r="D290" s="1">
        <f>'PR-RAS'!E294</f>
        <v>36420.67</v>
      </c>
      <c r="E290" s="1">
        <v>0</v>
      </c>
      <c r="F290" s="1">
        <v>0</v>
      </c>
      <c r="G290" s="2">
        <f t="shared" si="8"/>
        <v>29657.581709999999</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21088.43</v>
      </c>
      <c r="D345" s="1">
        <f>'PR-RAS'!E350</f>
        <v>38337.060000000005</v>
      </c>
      <c r="E345" s="1">
        <v>0</v>
      </c>
      <c r="F345" s="1">
        <v>0</v>
      </c>
      <c r="G345" s="2">
        <f t="shared" si="8"/>
        <v>33630.317200000005</v>
      </c>
      <c r="H345" s="2">
        <f t="shared" si="9"/>
        <v>0.49000000000523869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21088.43</v>
      </c>
      <c r="D358" s="1">
        <f>'PR-RAS'!E363</f>
        <v>38337.060000000005</v>
      </c>
      <c r="E358" s="1">
        <v>0</v>
      </c>
      <c r="F358" s="1">
        <v>0</v>
      </c>
      <c r="G358" s="2">
        <f t="shared" si="8"/>
        <v>34901.230350000005</v>
      </c>
      <c r="H358" s="2">
        <f t="shared" si="9"/>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13391.509999999998</v>
      </c>
      <c r="D364" s="1">
        <f>'PR-RAS'!E369</f>
        <v>34212.94</v>
      </c>
      <c r="E364" s="1">
        <v>0</v>
      </c>
      <c r="F364" s="1">
        <v>0</v>
      </c>
      <c r="G364" s="2">
        <f t="shared" si="8"/>
        <v>29699.71257</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6460.37</v>
      </c>
      <c r="D365" s="1">
        <f>'PR-RAS'!E370</f>
        <v>2546.75</v>
      </c>
      <c r="E365" s="1">
        <v>0</v>
      </c>
      <c r="F365" s="1">
        <v>0</v>
      </c>
      <c r="G365" s="2">
        <f t="shared" si="8"/>
        <v>4205.6086799999994</v>
      </c>
      <c r="H365" s="2">
        <f t="shared" si="9"/>
        <v>0.61999999999989086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1277.67</v>
      </c>
      <c r="D366" s="1">
        <f>'PR-RAS'!E371</f>
        <v>617.69000000000005</v>
      </c>
      <c r="E366" s="1">
        <v>0</v>
      </c>
      <c r="F366" s="1">
        <v>0</v>
      </c>
      <c r="G366" s="2">
        <f t="shared" si="8"/>
        <v>917.26325000000008</v>
      </c>
      <c r="H366" s="2">
        <f t="shared" si="9"/>
        <v>0.63999999999987267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1437.93</v>
      </c>
      <c r="D367" s="1">
        <f>'PR-RAS'!E372</f>
        <v>1080</v>
      </c>
      <c r="E367" s="1">
        <v>0</v>
      </c>
      <c r="F367" s="1">
        <v>0</v>
      </c>
      <c r="G367" s="2">
        <f t="shared" si="8"/>
        <v>1316.84238</v>
      </c>
      <c r="H367" s="2">
        <f t="shared" si="9"/>
        <v>6.9999999999936335E-2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1974.25</v>
      </c>
      <c r="D369" s="1">
        <f>'PR-RAS'!E374</f>
        <v>28116.25</v>
      </c>
      <c r="E369" s="1">
        <v>0</v>
      </c>
      <c r="F369" s="1">
        <v>0</v>
      </c>
      <c r="G369" s="2">
        <f t="shared" si="8"/>
        <v>21420.083999999999</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1197.82</v>
      </c>
      <c r="D370" s="1">
        <f>'PR-RAS'!E375</f>
        <v>1626.76</v>
      </c>
      <c r="E370" s="1">
        <v>0</v>
      </c>
      <c r="F370" s="1">
        <v>0</v>
      </c>
      <c r="G370" s="2">
        <f t="shared" si="8"/>
        <v>1642.5444600000001</v>
      </c>
      <c r="H370" s="2">
        <f t="shared" si="9"/>
        <v>0.42000000000007276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1043.47</v>
      </c>
      <c r="D371" s="1">
        <f>'PR-RAS'!E376</f>
        <v>225.49</v>
      </c>
      <c r="E371" s="1">
        <v>0</v>
      </c>
      <c r="F371" s="1">
        <v>0</v>
      </c>
      <c r="G371" s="2">
        <f t="shared" si="8"/>
        <v>552.94650000000001</v>
      </c>
      <c r="H371" s="2">
        <f t="shared" si="9"/>
        <v>0.96000000000003638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7696.92</v>
      </c>
      <c r="D378" s="1">
        <f>'PR-RAS'!E383</f>
        <v>4124.12</v>
      </c>
      <c r="E378" s="1">
        <v>0</v>
      </c>
      <c r="F378" s="1">
        <v>0</v>
      </c>
      <c r="G378" s="2">
        <f t="shared" si="8"/>
        <v>6011.3253199999999</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7696.92</v>
      </c>
      <c r="D379" s="1">
        <f>'PR-RAS'!E384</f>
        <v>4124.12</v>
      </c>
      <c r="E379" s="1">
        <v>0</v>
      </c>
      <c r="F379" s="1">
        <v>0</v>
      </c>
      <c r="G379" s="2">
        <f t="shared" si="8"/>
        <v>6027.2704800000001</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21088.43</v>
      </c>
      <c r="D403" s="1">
        <f>'PR-RAS'!E408</f>
        <v>38337.060000000005</v>
      </c>
      <c r="E403" s="1">
        <v>0</v>
      </c>
      <c r="F403" s="1">
        <v>0</v>
      </c>
      <c r="G403" s="2">
        <f t="shared" si="8"/>
        <v>39300.54510000001</v>
      </c>
      <c r="H403" s="2">
        <f t="shared" si="9"/>
        <v>0.49000000000523869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16565.150000000001</v>
      </c>
      <c r="E405" s="1">
        <v>0</v>
      </c>
      <c r="F405" s="1">
        <v>0</v>
      </c>
      <c r="G405" s="2">
        <f t="shared" si="8"/>
        <v>13384.641200000002</v>
      </c>
      <c r="H405" s="2">
        <f t="shared" si="9"/>
        <v>0.15000000000145519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1130018.95</v>
      </c>
      <c r="D407" s="1">
        <f>'PR-RAS'!E412</f>
        <v>1345412.1800000002</v>
      </c>
      <c r="E407" s="1">
        <v>0</v>
      </c>
      <c r="F407" s="1">
        <v>0</v>
      </c>
      <c r="G407" s="2">
        <f t="shared" si="8"/>
        <v>1551262.3838600004</v>
      </c>
      <c r="H407" s="2">
        <f t="shared" si="9"/>
        <v>0.23000000021420419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1099043.8900000001</v>
      </c>
      <c r="D408" s="1">
        <f>'PR-RAS'!E413</f>
        <v>1348290.7399999998</v>
      </c>
      <c r="E408" s="1">
        <v>0</v>
      </c>
      <c r="F408" s="1">
        <v>0</v>
      </c>
      <c r="G408" s="2">
        <f t="shared" si="8"/>
        <v>1544819.5255899997</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30975.059999999823</v>
      </c>
      <c r="D409" s="1">
        <f>'PR-RAS'!E414</f>
        <v>0</v>
      </c>
      <c r="E409" s="1">
        <v>0</v>
      </c>
      <c r="F409" s="1">
        <v>0</v>
      </c>
      <c r="G409" s="2">
        <f t="shared" si="8"/>
        <v>12637.824479999927</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2878.5599999995902</v>
      </c>
      <c r="E410" s="1">
        <v>0</v>
      </c>
      <c r="F410" s="1">
        <v>0</v>
      </c>
      <c r="G410" s="2">
        <f t="shared" si="8"/>
        <v>2354.6620799996645</v>
      </c>
      <c r="H410" s="2">
        <f t="shared" si="9"/>
        <v>0.44000000040978193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71322.06</v>
      </c>
      <c r="D411" s="1">
        <f>'PR-RAS'!E416</f>
        <v>103523.48999999999</v>
      </c>
      <c r="E411" s="1">
        <v>0</v>
      </c>
      <c r="F411" s="1">
        <v>0</v>
      </c>
      <c r="G411" s="2">
        <f t="shared" si="8"/>
        <v>114131.30639999999</v>
      </c>
      <c r="H411" s="2">
        <f t="shared" si="9"/>
        <v>0.54999999998835847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29780.05</v>
      </c>
      <c r="D413" s="1">
        <f>'PR-RAS'!E418</f>
        <v>36420.67</v>
      </c>
      <c r="E413" s="1">
        <v>0</v>
      </c>
      <c r="F413" s="1">
        <v>0</v>
      </c>
      <c r="G413" s="2">
        <f t="shared" si="8"/>
        <v>42280.01268</v>
      </c>
      <c r="H413" s="2">
        <f t="shared" si="9"/>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1130018.95</v>
      </c>
      <c r="D633" s="1">
        <f>'PR-RAS'!E639</f>
        <v>1345412.1800000002</v>
      </c>
      <c r="E633" s="1">
        <v>0</v>
      </c>
      <c r="F633" s="1">
        <v>0</v>
      </c>
      <c r="G633" s="2">
        <f t="shared" si="10"/>
        <v>2414772.9719200004</v>
      </c>
      <c r="H633" s="2">
        <f t="shared" si="11"/>
        <v>0.23000000021420419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1099043.8900000001</v>
      </c>
      <c r="D634" s="1">
        <f>'PR-RAS'!E640</f>
        <v>1348290.7399999998</v>
      </c>
      <c r="E634" s="1">
        <v>0</v>
      </c>
      <c r="F634" s="1">
        <v>0</v>
      </c>
      <c r="G634" s="2">
        <f t="shared" si="10"/>
        <v>2402630.8592099999</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30975.059999999823</v>
      </c>
      <c r="D635" s="1">
        <f>'PR-RAS'!E641</f>
        <v>0</v>
      </c>
      <c r="E635" s="1">
        <v>0</v>
      </c>
      <c r="F635" s="1">
        <v>0</v>
      </c>
      <c r="G635" s="2">
        <f t="shared" si="10"/>
        <v>19638.188039999888</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2878.5599999995902</v>
      </c>
      <c r="E636" s="1">
        <v>0</v>
      </c>
      <c r="F636" s="1">
        <v>0</v>
      </c>
      <c r="G636" s="2">
        <f t="shared" si="10"/>
        <v>3655.7711999994794</v>
      </c>
      <c r="H636" s="2">
        <f t="shared" si="11"/>
        <v>0.44000000040978193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71322.06</v>
      </c>
      <c r="D637" s="1">
        <f>'PR-RAS'!E643</f>
        <v>103523.48999999999</v>
      </c>
      <c r="E637" s="1">
        <v>0</v>
      </c>
      <c r="F637" s="1">
        <v>0</v>
      </c>
      <c r="G637" s="2">
        <f t="shared" si="10"/>
        <v>177042.70943999998</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102297.11999999982</v>
      </c>
      <c r="D639" s="1">
        <f>'PR-RAS'!E645</f>
        <v>100644.9300000004</v>
      </c>
      <c r="E639" s="1">
        <v>0</v>
      </c>
      <c r="F639" s="1">
        <v>0</v>
      </c>
      <c r="G639" s="2">
        <f t="shared" si="10"/>
        <v>193688.49324000039</v>
      </c>
      <c r="H639" s="2">
        <f t="shared" si="11"/>
        <v>0.1899999994202517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76708.850000000006</v>
      </c>
      <c r="D641" s="1">
        <f>'PR-RAS'!E647</f>
        <v>86737.77</v>
      </c>
      <c r="E641" s="1">
        <v>0</v>
      </c>
      <c r="F641" s="1">
        <v>0</v>
      </c>
      <c r="G641" s="2">
        <f t="shared" si="10"/>
        <v>160118.00960000002</v>
      </c>
      <c r="H641" s="2">
        <f t="shared" si="11"/>
        <v>0.3799999999901047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81069.95</v>
      </c>
      <c r="D642" s="1">
        <f>'PR-RAS'!E649</f>
        <v>107029.8</v>
      </c>
      <c r="E642" s="1">
        <v>0</v>
      </c>
      <c r="F642" s="1">
        <v>0</v>
      </c>
      <c r="G642" s="2">
        <f t="shared" si="10"/>
        <v>189178.04154999999</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284952.76</v>
      </c>
      <c r="D643" s="1">
        <f>'PR-RAS'!E650</f>
        <v>355540.84</v>
      </c>
      <c r="E643" s="1">
        <v>0</v>
      </c>
      <c r="F643" s="1">
        <v>0</v>
      </c>
      <c r="G643" s="2">
        <f t="shared" si="10"/>
        <v>639454.11048000003</v>
      </c>
      <c r="H643" s="2">
        <f t="shared" si="11"/>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258992.91</v>
      </c>
      <c r="D644" s="1">
        <f>'PR-RAS'!E651</f>
        <v>350282.96</v>
      </c>
      <c r="E644" s="1">
        <v>0</v>
      </c>
      <c r="F644" s="1">
        <v>0</v>
      </c>
      <c r="G644" s="2">
        <f t="shared" si="10"/>
        <v>616996.32769000006</v>
      </c>
      <c r="H644" s="2">
        <f t="shared" si="11"/>
        <v>0.12999999997555278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107029.80000000002</v>
      </c>
      <c r="D645" s="1">
        <f>'PR-RAS'!E652</f>
        <v>112287.67999999999</v>
      </c>
      <c r="E645" s="1">
        <v>0</v>
      </c>
      <c r="F645" s="1">
        <v>0</v>
      </c>
      <c r="G645" s="2">
        <f t="shared" si="10"/>
        <v>213553.72304000004</v>
      </c>
      <c r="H645" s="2">
        <f t="shared" si="11"/>
        <v>0.51999999998952262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40</v>
      </c>
      <c r="E647" s="1">
        <v>0</v>
      </c>
      <c r="F647" s="1">
        <v>0</v>
      </c>
      <c r="G647" s="2">
        <f t="shared" si="10"/>
        <v>76.873999999999995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37</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3981.68</v>
      </c>
      <c r="D669" s="1">
        <f>'PR-RAS'!E676</f>
        <v>2000</v>
      </c>
      <c r="E669" s="1">
        <v>0</v>
      </c>
      <c r="F669" s="1">
        <v>0</v>
      </c>
      <c r="G669" s="2">
        <f t="shared" si="10"/>
        <v>5331.7622400000009</v>
      </c>
      <c r="H669" s="2">
        <f t="shared" si="11"/>
        <v>0.32000000000016371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123213.12</v>
      </c>
      <c r="D703" s="1">
        <f>'PR-RAS'!E710</f>
        <v>171190.56</v>
      </c>
      <c r="E703" s="1">
        <v>0</v>
      </c>
      <c r="F703" s="1">
        <v>0</v>
      </c>
      <c r="G703" s="2">
        <f t="shared" si="10"/>
        <v>326847.15647999995</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990.32</v>
      </c>
      <c r="D710" s="1">
        <f>'PR-RAS'!E717</f>
        <v>712.18</v>
      </c>
      <c r="E710" s="1">
        <v>0</v>
      </c>
      <c r="F710" s="1">
        <v>0</v>
      </c>
      <c r="G710" s="2">
        <f t="shared" si="10"/>
        <v>1712.0081199999997</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17764.66</v>
      </c>
      <c r="D711" s="1">
        <f>'PR-RAS'!E718</f>
        <v>17270.740000000002</v>
      </c>
      <c r="E711" s="1">
        <v>0</v>
      </c>
      <c r="F711" s="1">
        <v>0</v>
      </c>
      <c r="G711" s="2">
        <f t="shared" si="10"/>
        <v>37137.359400000001</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2358.0300000000002</v>
      </c>
      <c r="D713" s="1">
        <f>'PR-RAS'!E720</f>
        <v>2070.5100000000002</v>
      </c>
      <c r="E713" s="1">
        <v>0</v>
      </c>
      <c r="F713" s="1">
        <v>0</v>
      </c>
      <c r="G713" s="2">
        <f t="shared" si="10"/>
        <v>4627.3236000000006</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473.14</v>
      </c>
      <c r="D714" s="1">
        <f>'PR-RAS'!E721</f>
        <v>886.78</v>
      </c>
      <c r="E714" s="1">
        <v>0</v>
      </c>
      <c r="F714" s="1">
        <v>0</v>
      </c>
      <c r="G714" s="2">
        <f t="shared" si="10"/>
        <v>1601.8970999999999</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48245.67</v>
      </c>
      <c r="D715" s="1">
        <f>'PR-RAS'!E722</f>
        <v>67498.02</v>
      </c>
      <c r="E715" s="1">
        <v>0</v>
      </c>
      <c r="F715" s="1">
        <v>0</v>
      </c>
      <c r="G715" s="2">
        <f t="shared" si="10"/>
        <v>130834.58094000001</v>
      </c>
      <c r="H715" s="2">
        <f t="shared" si="11"/>
        <v>0.35000000000582077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5043.47</v>
      </c>
      <c r="D812" s="1">
        <f>'PR-RAS'!E819</f>
        <v>6370.68</v>
      </c>
      <c r="E812" s="1">
        <v>0</v>
      </c>
      <c r="F812" s="1">
        <v>0</v>
      </c>
      <c r="G812" s="2">
        <f t="shared" si="18"/>
        <v>14423.497130000002</v>
      </c>
      <c r="H812" s="2">
        <f t="shared" si="19"/>
        <v>0.78999999999996362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530.89</v>
      </c>
      <c r="D816" s="1">
        <f>'PR-RAS'!E823</f>
        <v>2450</v>
      </c>
      <c r="E816" s="1">
        <v>0</v>
      </c>
      <c r="F816" s="1">
        <v>0</v>
      </c>
      <c r="G816" s="2">
        <f t="shared" si="18"/>
        <v>4426.1753499999995</v>
      </c>
      <c r="H816" s="2">
        <f t="shared" si="19"/>
        <v>0.11000000000001364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180.5</v>
      </c>
      <c r="D822" s="1">
        <f>'PR-RAS'!E829</f>
        <v>300</v>
      </c>
      <c r="E822" s="1">
        <v>0</v>
      </c>
      <c r="F822" s="1">
        <v>0</v>
      </c>
      <c r="G822" s="2">
        <f t="shared" si="18"/>
        <v>640.79049999999995</v>
      </c>
      <c r="H822" s="2">
        <f t="shared" si="19"/>
        <v>0.5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313723.75</v>
      </c>
      <c r="D984" s="6">
        <f>BILANCA!E6</f>
        <v>350083.34</v>
      </c>
      <c r="E984" s="6">
        <v>0</v>
      </c>
      <c r="F984" s="6">
        <v>0</v>
      </c>
      <c r="G984" s="7">
        <f t="shared" ref="G984:G1241" si="22">B984/1000*C984+B984/500*D984</f>
        <v>1013.89043</v>
      </c>
      <c r="H984" s="7">
        <f t="shared" si="19"/>
        <v>0.59000000002561137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97311.109999999986</v>
      </c>
      <c r="D985" s="1">
        <f>BILANCA!E7</f>
        <v>107426.06000000001</v>
      </c>
      <c r="E985" s="1">
        <v>0</v>
      </c>
      <c r="F985" s="1">
        <v>0</v>
      </c>
      <c r="G985" s="2">
        <f t="shared" si="22"/>
        <v>624.32646</v>
      </c>
      <c r="H985" s="2">
        <f t="shared" si="19"/>
        <v>0.16999999999825377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97311.109999999986</v>
      </c>
      <c r="D990" s="1">
        <f>BILANCA!E12</f>
        <v>107426.06000000001</v>
      </c>
      <c r="E990" s="1">
        <v>0</v>
      </c>
      <c r="F990" s="1">
        <v>0</v>
      </c>
      <c r="G990" s="2">
        <f t="shared" si="22"/>
        <v>2185.1426099999999</v>
      </c>
      <c r="H990" s="2">
        <f t="shared" si="19"/>
        <v>0.16999999999825377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87609.569999999992</v>
      </c>
      <c r="D997" s="1">
        <f>BILANCA!E19</f>
        <v>96273.750000000015</v>
      </c>
      <c r="E997" s="1">
        <v>0</v>
      </c>
      <c r="F997" s="1">
        <v>0</v>
      </c>
      <c r="G997" s="2">
        <f t="shared" si="22"/>
        <v>3922.1989800000001</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91036.68</v>
      </c>
      <c r="D998" s="1">
        <f>BILANCA!E20</f>
        <v>93583.43</v>
      </c>
      <c r="E998" s="1">
        <v>0</v>
      </c>
      <c r="F998" s="1">
        <v>0</v>
      </c>
      <c r="G998" s="2">
        <f t="shared" si="22"/>
        <v>4173.0530999999992</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2517.83</v>
      </c>
      <c r="D999" s="1">
        <f>BILANCA!E21</f>
        <v>3135.51</v>
      </c>
      <c r="E999" s="1">
        <v>0</v>
      </c>
      <c r="F999" s="1">
        <v>0</v>
      </c>
      <c r="G999" s="2">
        <f t="shared" si="22"/>
        <v>140.6216</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1902.46</v>
      </c>
      <c r="D1000" s="1">
        <f>BILANCA!E22</f>
        <v>2982.46</v>
      </c>
      <c r="E1000" s="1">
        <v>0</v>
      </c>
      <c r="F1000" s="1">
        <v>0</v>
      </c>
      <c r="G1000" s="2">
        <f t="shared" si="22"/>
        <v>133.74546000000001</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4805.7299999999996</v>
      </c>
      <c r="D1002" s="1">
        <f>BILANCA!E24</f>
        <v>32921.980000000003</v>
      </c>
      <c r="E1002" s="1">
        <v>0</v>
      </c>
      <c r="F1002" s="1">
        <v>0</v>
      </c>
      <c r="G1002" s="2">
        <f t="shared" si="22"/>
        <v>1342.3441100000002</v>
      </c>
      <c r="H1002" s="2">
        <f t="shared" si="19"/>
        <v>0.28999999999723514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8248.16</v>
      </c>
      <c r="D1003" s="1">
        <f>BILANCA!E25</f>
        <v>9874.92</v>
      </c>
      <c r="E1003" s="1">
        <v>0</v>
      </c>
      <c r="F1003" s="1">
        <v>0</v>
      </c>
      <c r="G1003" s="2">
        <f t="shared" si="22"/>
        <v>559.96</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1975.84</v>
      </c>
      <c r="D1004" s="1">
        <f>BILANCA!E26</f>
        <v>2201.34</v>
      </c>
      <c r="E1004" s="1">
        <v>0</v>
      </c>
      <c r="F1004" s="1">
        <v>0</v>
      </c>
      <c r="G1004" s="2">
        <f t="shared" si="22"/>
        <v>133.94892000000002</v>
      </c>
      <c r="H1004" s="2">
        <f t="shared" si="19"/>
        <v>0.50000000000022737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22877.13</v>
      </c>
      <c r="D1006" s="1">
        <f>BILANCA!E28</f>
        <v>48425.89</v>
      </c>
      <c r="E1006" s="1">
        <v>0</v>
      </c>
      <c r="F1006" s="1">
        <v>0</v>
      </c>
      <c r="G1006" s="2">
        <f t="shared" si="22"/>
        <v>2753.7649300000003</v>
      </c>
      <c r="H1006" s="2">
        <f t="shared" si="19"/>
        <v>0.24000000000160071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9701.5399999999991</v>
      </c>
      <c r="D1013" s="1">
        <f>BILANCA!E35</f>
        <v>11152.310000000001</v>
      </c>
      <c r="E1013" s="1">
        <v>0</v>
      </c>
      <c r="F1013" s="1">
        <v>0</v>
      </c>
      <c r="G1013" s="2">
        <f t="shared" si="22"/>
        <v>960.1848</v>
      </c>
      <c r="H1013" s="2">
        <f t="shared" si="19"/>
        <v>0.77000000000225555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10808.57</v>
      </c>
      <c r="D1014" s="1">
        <f>BILANCA!E36</f>
        <v>14932.69</v>
      </c>
      <c r="E1014" s="1">
        <v>0</v>
      </c>
      <c r="F1014" s="1">
        <v>0</v>
      </c>
      <c r="G1014" s="2">
        <f t="shared" si="22"/>
        <v>1260.8924500000001</v>
      </c>
      <c r="H1014" s="2">
        <f t="shared" si="19"/>
        <v>0.73999999999978172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1107.03</v>
      </c>
      <c r="D1018" s="1">
        <f>BILANCA!E40</f>
        <v>3780.38</v>
      </c>
      <c r="E1018" s="1">
        <v>0</v>
      </c>
      <c r="F1018" s="1">
        <v>0</v>
      </c>
      <c r="G1018" s="2">
        <f t="shared" si="22"/>
        <v>303.37265000000008</v>
      </c>
      <c r="H1018" s="2">
        <f t="shared" si="19"/>
        <v>0.41000000000008185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18597.419999999998</v>
      </c>
      <c r="D1032" s="1">
        <f>BILANCA!E54</f>
        <v>26237.45</v>
      </c>
      <c r="E1032" s="1">
        <v>0</v>
      </c>
      <c r="F1032" s="1">
        <v>0</v>
      </c>
      <c r="G1032" s="2">
        <f t="shared" si="22"/>
        <v>3482.5436800000002</v>
      </c>
      <c r="H1032" s="2">
        <f t="shared" si="19"/>
        <v>0.86999999999898137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18597.419999999998</v>
      </c>
      <c r="D1033" s="1">
        <f>BILANCA!E55</f>
        <v>26237.45</v>
      </c>
      <c r="E1033" s="1">
        <v>0</v>
      </c>
      <c r="F1033" s="1">
        <v>0</v>
      </c>
      <c r="G1033" s="2">
        <f t="shared" si="22"/>
        <v>3553.6160000000004</v>
      </c>
      <c r="H1033" s="2">
        <f t="shared" si="19"/>
        <v>0.86999999999898137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216412.64</v>
      </c>
      <c r="D1046" s="1">
        <f>BILANCA!E68</f>
        <v>242657.28000000003</v>
      </c>
      <c r="E1046" s="1">
        <v>0</v>
      </c>
      <c r="F1046" s="1">
        <v>0</v>
      </c>
      <c r="G1046" s="2">
        <f t="shared" si="22"/>
        <v>44208.813600000001</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107029.8</v>
      </c>
      <c r="D1047" s="1">
        <f>BILANCA!E69</f>
        <v>112287.68000000001</v>
      </c>
      <c r="E1047" s="1">
        <v>0</v>
      </c>
      <c r="F1047" s="1">
        <v>0</v>
      </c>
      <c r="G1047" s="2">
        <f t="shared" si="22"/>
        <v>21222.730240000001</v>
      </c>
      <c r="H1047" s="2">
        <f t="shared" si="19"/>
        <v>0.51999999998952262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107029.8</v>
      </c>
      <c r="D1048" s="1">
        <f>BILANCA!E70</f>
        <v>112187.57</v>
      </c>
      <c r="E1048" s="1">
        <v>0</v>
      </c>
      <c r="F1048" s="1">
        <v>0</v>
      </c>
      <c r="G1048" s="2">
        <f t="shared" si="22"/>
        <v>21541.321100000001</v>
      </c>
      <c r="H1048" s="2">
        <f t="shared" si="19"/>
        <v>0.6299999999901047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107029.8</v>
      </c>
      <c r="D1050" s="1">
        <f>BILANCA!E72</f>
        <v>112187.57</v>
      </c>
      <c r="E1050" s="1">
        <v>0</v>
      </c>
      <c r="F1050" s="1">
        <v>0</v>
      </c>
      <c r="G1050" s="2">
        <f t="shared" si="22"/>
        <v>22204.130980000002</v>
      </c>
      <c r="H1050" s="2">
        <f t="shared" si="19"/>
        <v>0.6299999999901047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100.11</v>
      </c>
      <c r="E1054" s="1">
        <v>0</v>
      </c>
      <c r="F1054" s="1">
        <v>0</v>
      </c>
      <c r="G1054" s="2">
        <f t="shared" si="22"/>
        <v>14.215619999999999</v>
      </c>
      <c r="H1054" s="2">
        <f t="shared" si="19"/>
        <v>0.10999999999999943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2896.86</v>
      </c>
      <c r="D1056" s="1">
        <f>BILANCA!E78</f>
        <v>7211.16</v>
      </c>
      <c r="E1056" s="1">
        <v>0</v>
      </c>
      <c r="F1056" s="1">
        <v>0</v>
      </c>
      <c r="G1056" s="2">
        <f t="shared" si="22"/>
        <v>1264.3001399999998</v>
      </c>
      <c r="H1056" s="2">
        <f t="shared" si="19"/>
        <v>0.29999999999972715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2896.86</v>
      </c>
      <c r="D1064" s="1">
        <f>BILANCA!E86</f>
        <v>7211.16</v>
      </c>
      <c r="E1064" s="1">
        <v>0</v>
      </c>
      <c r="F1064" s="1">
        <v>0</v>
      </c>
      <c r="G1064" s="2">
        <f t="shared" si="22"/>
        <v>1402.85358</v>
      </c>
      <c r="H1064" s="2">
        <f t="shared" si="19"/>
        <v>0.29999999999972715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29777.13</v>
      </c>
      <c r="D1124" s="1">
        <f>BILANCA!E146</f>
        <v>36420.670000000006</v>
      </c>
      <c r="E1124" s="1">
        <v>0</v>
      </c>
      <c r="F1124" s="1">
        <v>0</v>
      </c>
      <c r="G1124" s="2">
        <f t="shared" si="22"/>
        <v>14469.20427</v>
      </c>
      <c r="H1124" s="2">
        <f t="shared" si="23"/>
        <v>0.45999999999548891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29777.13</v>
      </c>
      <c r="D1137" s="1">
        <f>BILANCA!E159</f>
        <v>37619.01</v>
      </c>
      <c r="E1137" s="1">
        <v>0</v>
      </c>
      <c r="F1137" s="1">
        <v>0</v>
      </c>
      <c r="G1137" s="2">
        <f t="shared" si="22"/>
        <v>16172.3331</v>
      </c>
      <c r="H1137" s="2">
        <f t="shared" si="23"/>
        <v>0.1400000000030559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1198.3399999999999</v>
      </c>
      <c r="E1141" s="1">
        <v>0</v>
      </c>
      <c r="F1141" s="1">
        <v>0</v>
      </c>
      <c r="G1141" s="2">
        <f t="shared" si="22"/>
        <v>378.67543999999998</v>
      </c>
      <c r="H1141" s="2">
        <f t="shared" si="23"/>
        <v>0.33999999999991815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76708.850000000006</v>
      </c>
      <c r="D1148" s="1">
        <f>BILANCA!E170</f>
        <v>86737.77</v>
      </c>
      <c r="E1148" s="1">
        <v>0</v>
      </c>
      <c r="F1148" s="1">
        <v>0</v>
      </c>
      <c r="G1148" s="2">
        <f t="shared" si="22"/>
        <v>41280.424350000001</v>
      </c>
      <c r="H1148" s="2">
        <f t="shared" si="23"/>
        <v>0.3799999999901047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76708.850000000006</v>
      </c>
      <c r="D1151" s="1">
        <f>BILANCA!E173</f>
        <v>86737.77</v>
      </c>
      <c r="E1151" s="1">
        <v>0</v>
      </c>
      <c r="F1151" s="1">
        <v>0</v>
      </c>
      <c r="G1151" s="2">
        <f t="shared" si="22"/>
        <v>42030.97752</v>
      </c>
      <c r="H1151" s="2">
        <f t="shared" si="23"/>
        <v>0.3799999999901047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313723.75</v>
      </c>
      <c r="D1152" s="1">
        <f>BILANCA!E175</f>
        <v>350083.33999999997</v>
      </c>
      <c r="E1152" s="1">
        <v>0</v>
      </c>
      <c r="F1152" s="1">
        <v>0</v>
      </c>
      <c r="G1152" s="2">
        <f t="shared" si="22"/>
        <v>171347.48267</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84335.47</v>
      </c>
      <c r="D1153" s="1">
        <f>BILANCA!E176</f>
        <v>105591.68000000001</v>
      </c>
      <c r="E1153" s="1">
        <v>0</v>
      </c>
      <c r="F1153" s="1">
        <v>0</v>
      </c>
      <c r="G1153" s="2">
        <f t="shared" si="22"/>
        <v>50238.201100000006</v>
      </c>
      <c r="H1153" s="2">
        <f t="shared" si="23"/>
        <v>0.78999999999359716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84229.040000000008</v>
      </c>
      <c r="D1154" s="1">
        <f>BILANCA!E177</f>
        <v>105591.68000000001</v>
      </c>
      <c r="E1154" s="1">
        <v>0</v>
      </c>
      <c r="F1154" s="1">
        <v>0</v>
      </c>
      <c r="G1154" s="2">
        <f t="shared" si="22"/>
        <v>50515.520400000009</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75218.03</v>
      </c>
      <c r="D1155" s="1">
        <f>BILANCA!E178</f>
        <v>85157.11</v>
      </c>
      <c r="E1155" s="1">
        <v>0</v>
      </c>
      <c r="F1155" s="1">
        <v>0</v>
      </c>
      <c r="G1155" s="2">
        <f t="shared" si="22"/>
        <v>42231.546999999999</v>
      </c>
      <c r="H1155" s="2">
        <f t="shared" si="23"/>
        <v>0.13999999999941792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2796.08</v>
      </c>
      <c r="D1156" s="1">
        <f>BILANCA!E179</f>
        <v>7925.08</v>
      </c>
      <c r="E1156" s="1">
        <v>0</v>
      </c>
      <c r="F1156" s="1">
        <v>0</v>
      </c>
      <c r="G1156" s="2">
        <f t="shared" si="22"/>
        <v>3225.7995199999996</v>
      </c>
      <c r="H1156" s="2">
        <f t="shared" si="23"/>
        <v>0.15999999999985448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2123.56</v>
      </c>
      <c r="D1163" s="1">
        <f>BILANCA!E186</f>
        <v>2654.63</v>
      </c>
      <c r="E1163" s="1">
        <v>0</v>
      </c>
      <c r="F1163" s="1">
        <v>0</v>
      </c>
      <c r="G1163" s="2">
        <f t="shared" si="22"/>
        <v>1337.9076</v>
      </c>
      <c r="H1163" s="2">
        <f t="shared" si="23"/>
        <v>0.80999999999994543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4091.37</v>
      </c>
      <c r="D1165" s="1">
        <f>BILANCA!E188</f>
        <v>9854.86</v>
      </c>
      <c r="E1165" s="1">
        <v>0</v>
      </c>
      <c r="F1165" s="1">
        <v>0</v>
      </c>
      <c r="G1165" s="2">
        <f t="shared" si="22"/>
        <v>4331.7983800000002</v>
      </c>
      <c r="H1165" s="2">
        <f t="shared" si="23"/>
        <v>0.50999999999930878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106.43</v>
      </c>
      <c r="D1166" s="1">
        <f>BILANCA!E189</f>
        <v>0</v>
      </c>
      <c r="E1166" s="1">
        <v>0</v>
      </c>
      <c r="F1166" s="1">
        <v>0</v>
      </c>
      <c r="G1166" s="2">
        <f t="shared" si="22"/>
        <v>19.476690000000001</v>
      </c>
      <c r="H1166" s="2">
        <f t="shared" si="23"/>
        <v>0.43000000000000682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229388.27999999997</v>
      </c>
      <c r="D1214" s="1">
        <f>BILANCA!E237</f>
        <v>244491.65999999997</v>
      </c>
      <c r="E1214" s="1">
        <v>0</v>
      </c>
      <c r="F1214" s="1">
        <v>0</v>
      </c>
      <c r="G1214" s="2">
        <f t="shared" si="22"/>
        <v>165943.83960000001</v>
      </c>
      <c r="H1214" s="2">
        <f t="shared" si="23"/>
        <v>0.61999999999534339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97311.11</v>
      </c>
      <c r="D1215" s="1">
        <f>BILANCA!E238</f>
        <v>107426.06</v>
      </c>
      <c r="E1215" s="1">
        <v>0</v>
      </c>
      <c r="F1215" s="1">
        <v>0</v>
      </c>
      <c r="G1215" s="2">
        <f t="shared" si="22"/>
        <v>72421.869359999997</v>
      </c>
      <c r="H1215" s="2">
        <f t="shared" si="23"/>
        <v>0.16999999999825377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97311.11</v>
      </c>
      <c r="D1216" s="1">
        <f>BILANCA!E239</f>
        <v>107426.06</v>
      </c>
      <c r="E1216" s="1">
        <v>0</v>
      </c>
      <c r="F1216" s="1">
        <v>0</v>
      </c>
      <c r="G1216" s="2">
        <f t="shared" si="22"/>
        <v>72734.032590000003</v>
      </c>
      <c r="H1216" s="2">
        <f t="shared" si="23"/>
        <v>0.16999999999825377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97311.11</v>
      </c>
      <c r="D1217" s="1">
        <f>BILANCA!E240</f>
        <v>107426.06</v>
      </c>
      <c r="E1217" s="1">
        <v>0</v>
      </c>
      <c r="F1217" s="1">
        <v>0</v>
      </c>
      <c r="G1217" s="2">
        <f t="shared" si="22"/>
        <v>73046.195819999994</v>
      </c>
      <c r="H1217" s="2">
        <f t="shared" si="23"/>
        <v>0.16999999999825377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102297.12</v>
      </c>
      <c r="D1222" s="1">
        <f>BILANCA!E245</f>
        <v>100644.93</v>
      </c>
      <c r="E1222" s="1">
        <v>0</v>
      </c>
      <c r="F1222" s="1">
        <v>0</v>
      </c>
      <c r="G1222" s="2">
        <f t="shared" si="22"/>
        <v>72557.288219999988</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118862.27</v>
      </c>
      <c r="D1223" s="1">
        <f>BILANCA!E246</f>
        <v>154379.51999999999</v>
      </c>
      <c r="E1223" s="1">
        <v>0</v>
      </c>
      <c r="F1223" s="1">
        <v>0</v>
      </c>
      <c r="G1223" s="2">
        <f t="shared" si="22"/>
        <v>102629.11439999999</v>
      </c>
      <c r="H1223" s="2">
        <f t="shared" si="23"/>
        <v>0.75000000001455192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118862.27</v>
      </c>
      <c r="D1224" s="1">
        <f>BILANCA!E247</f>
        <v>154379.51999999999</v>
      </c>
      <c r="E1224" s="1">
        <v>0</v>
      </c>
      <c r="F1224" s="1">
        <v>0</v>
      </c>
      <c r="G1224" s="2">
        <f t="shared" si="22"/>
        <v>103056.73570999999</v>
      </c>
      <c r="H1224" s="2">
        <f t="shared" si="23"/>
        <v>0.75000000001455192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16565.150000000001</v>
      </c>
      <c r="D1227" s="1">
        <f>BILANCA!E250</f>
        <v>53734.59</v>
      </c>
      <c r="E1227" s="1">
        <v>0</v>
      </c>
      <c r="F1227" s="1">
        <v>0</v>
      </c>
      <c r="G1227" s="2">
        <f t="shared" si="22"/>
        <v>30264.376519999998</v>
      </c>
      <c r="H1227" s="2">
        <f t="shared" si="23"/>
        <v>0.56000000000494765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16565.150000000001</v>
      </c>
      <c r="D1229" s="1">
        <f>BILANCA!E252</f>
        <v>53734.59</v>
      </c>
      <c r="E1229" s="1">
        <v>0</v>
      </c>
      <c r="F1229" s="1">
        <v>0</v>
      </c>
      <c r="G1229" s="2">
        <f t="shared" si="22"/>
        <v>30512.445179999999</v>
      </c>
      <c r="H1229" s="2">
        <f t="shared" si="23"/>
        <v>0.56000000000494765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29780.05</v>
      </c>
      <c r="D1232" s="1">
        <f>BILANCA!E255</f>
        <v>36420.67</v>
      </c>
      <c r="E1232" s="1">
        <v>0</v>
      </c>
      <c r="F1232" s="1">
        <v>0</v>
      </c>
      <c r="G1232" s="2">
        <f t="shared" si="22"/>
        <v>25552.72611</v>
      </c>
      <c r="H1232" s="2">
        <f t="shared" si="23"/>
        <v>0.38000000000101863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1198.3399999999999</v>
      </c>
      <c r="E1240" s="1">
        <v>0</v>
      </c>
      <c r="F1240" s="1">
        <v>0</v>
      </c>
      <c r="G1240" s="2">
        <f t="shared" si="22"/>
        <v>615.94675999999993</v>
      </c>
      <c r="H1240" s="2">
        <f t="shared" si="23"/>
        <v>0.33999999999991815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29777.13</v>
      </c>
      <c r="D1241" s="1">
        <f>BILANCA!E265</f>
        <v>36420.67</v>
      </c>
      <c r="E1241" s="1">
        <v>0</v>
      </c>
      <c r="F1241" s="1">
        <v>0</v>
      </c>
      <c r="G1241" s="2">
        <f t="shared" si="22"/>
        <v>26475.565259999999</v>
      </c>
      <c r="H1241" s="2">
        <f t="shared" si="23"/>
        <v>0.46000000000276486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2896.86</v>
      </c>
      <c r="D1244" s="1">
        <f>BILANCA!E268</f>
        <v>7211.16</v>
      </c>
      <c r="E1244" s="1">
        <v>0</v>
      </c>
      <c r="F1244" s="1">
        <v>0</v>
      </c>
      <c r="G1244" s="2">
        <f t="shared" si="24"/>
        <v>4520.3059800000001</v>
      </c>
      <c r="H1244" s="2">
        <f t="shared" si="23"/>
        <v>0.29999999999972715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84229.04</v>
      </c>
      <c r="D1264" s="1">
        <f>BILANCA!E288</f>
        <v>105591.67999999999</v>
      </c>
      <c r="E1264" s="1">
        <v>0</v>
      </c>
      <c r="F1264" s="1">
        <v>0</v>
      </c>
      <c r="G1264" s="2">
        <f t="shared" si="24"/>
        <v>83010.88440000001</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106.43</v>
      </c>
      <c r="D1266" s="1">
        <f>BILANCA!E290</f>
        <v>0</v>
      </c>
      <c r="E1266" s="1">
        <v>0</v>
      </c>
      <c r="F1266" s="1">
        <v>0</v>
      </c>
      <c r="G1266" s="2">
        <f t="shared" si="24"/>
        <v>30.119689999999999</v>
      </c>
      <c r="H1266" s="2">
        <f t="shared" si="23"/>
        <v>0.43000000000000682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2643.7</v>
      </c>
      <c r="E1275" s="1">
        <v>0</v>
      </c>
      <c r="F1275" s="1">
        <v>0</v>
      </c>
      <c r="G1275" s="2">
        <f t="shared" si="24"/>
        <v>1543.9207999999999</v>
      </c>
      <c r="H1275" s="2">
        <f t="shared" si="23"/>
        <v>0.3000000000001819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7211.16</v>
      </c>
      <c r="E1278" s="1">
        <v>0</v>
      </c>
      <c r="F1278" s="1">
        <v>0</v>
      </c>
      <c r="G1278" s="2">
        <f t="shared" si="24"/>
        <v>4254.5843999999997</v>
      </c>
      <c r="H1278" s="2">
        <f t="shared" si="23"/>
        <v>0.15999999999985448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1099043.8900000001</v>
      </c>
      <c r="D1408" s="1">
        <f>'RAS-funkcijski'!E114</f>
        <v>1348290.74</v>
      </c>
      <c r="E1408" s="1">
        <v>0</v>
      </c>
      <c r="F1408" s="1">
        <v>0</v>
      </c>
      <c r="G1408" s="2">
        <f t="shared" si="24"/>
        <v>417518.79070000001</v>
      </c>
      <c r="H1408" s="2">
        <f t="shared" si="27"/>
        <v>0.36999999987892807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1099043.8900000001</v>
      </c>
      <c r="D1416" s="1">
        <f>'RAS-funkcijski'!E122</f>
        <v>1348290.74</v>
      </c>
      <c r="E1416" s="1">
        <v>0</v>
      </c>
      <c r="F1416" s="1">
        <v>0</v>
      </c>
      <c r="G1416" s="2">
        <f t="shared" si="24"/>
        <v>447883.79365999997</v>
      </c>
      <c r="H1416" s="2">
        <f t="shared" si="27"/>
        <v>0.36999999987892807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731692.37</v>
      </c>
      <c r="D1417" s="1">
        <f>'RAS-funkcijski'!E123</f>
        <v>874281.33</v>
      </c>
      <c r="E1417" s="1">
        <v>0</v>
      </c>
      <c r="F1417" s="1">
        <v>0</v>
      </c>
      <c r="G1417" s="2">
        <f t="shared" si="24"/>
        <v>295150.34856999997</v>
      </c>
      <c r="H1417" s="2">
        <f t="shared" si="27"/>
        <v>0.69999999995343387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367351.52</v>
      </c>
      <c r="D1418" s="1">
        <f>'RAS-funkcijski'!E124</f>
        <v>474009.41</v>
      </c>
      <c r="E1418" s="1">
        <v>0</v>
      </c>
      <c r="F1418" s="1">
        <v>0</v>
      </c>
      <c r="G1418" s="2">
        <f t="shared" si="24"/>
        <v>157844.44079999998</v>
      </c>
      <c r="H1418" s="2">
        <f t="shared" si="27"/>
        <v>0.88999999995576218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1099043.8900000001</v>
      </c>
      <c r="D1435" s="13">
        <f>'RAS-funkcijski'!E141</f>
        <v>1348290.74</v>
      </c>
      <c r="E1435" s="13">
        <v>0</v>
      </c>
      <c r="F1435" s="13">
        <v>0</v>
      </c>
      <c r="G1435" s="14">
        <f t="shared" si="24"/>
        <v>520000.67569000006</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84335.45</v>
      </c>
      <c r="D1480" s="6"/>
      <c r="E1480" s="6">
        <v>0</v>
      </c>
      <c r="F1480" s="6">
        <v>0</v>
      </c>
      <c r="G1480" s="7">
        <f t="shared" ref="G1480:G1580" si="34">B1480/1000*C1480</f>
        <v>84.335449999999994</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1382393.06</v>
      </c>
      <c r="D1481" s="1">
        <v>0</v>
      </c>
      <c r="E1481" s="1">
        <v>0</v>
      </c>
      <c r="F1481" s="1">
        <v>0</v>
      </c>
      <c r="G1481" s="2">
        <f t="shared" si="34"/>
        <v>2764.7861200000002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7211.16</v>
      </c>
      <c r="D1482" s="1">
        <v>0</v>
      </c>
      <c r="E1482" s="1">
        <v>0</v>
      </c>
      <c r="F1482" s="1">
        <v>0</v>
      </c>
      <c r="G1482" s="2">
        <f t="shared" si="34"/>
        <v>21.633479999999999</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1341420.5900000001</v>
      </c>
      <c r="D1483" s="1">
        <v>0</v>
      </c>
      <c r="E1483" s="1">
        <v>0</v>
      </c>
      <c r="F1483" s="1">
        <v>0</v>
      </c>
      <c r="G1483" s="2">
        <f t="shared" si="34"/>
        <v>5365.6823600000007</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1049712.28</v>
      </c>
      <c r="D1484" s="1">
        <v>0</v>
      </c>
      <c r="E1484" s="1">
        <v>0</v>
      </c>
      <c r="F1484" s="1">
        <v>0</v>
      </c>
      <c r="G1484" s="2">
        <f t="shared" si="34"/>
        <v>5248.5614000000005</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266225.73</v>
      </c>
      <c r="D1485" s="1">
        <v>0</v>
      </c>
      <c r="E1485" s="1">
        <v>0</v>
      </c>
      <c r="F1485" s="1">
        <v>0</v>
      </c>
      <c r="G1485" s="2">
        <f t="shared" si="34"/>
        <v>1597.35438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857.6</v>
      </c>
      <c r="D1486" s="1">
        <v>0</v>
      </c>
      <c r="E1486" s="1">
        <v>0</v>
      </c>
      <c r="F1486" s="1">
        <v>0</v>
      </c>
      <c r="G1486" s="2">
        <f t="shared" si="34"/>
        <v>6.0032000000000005</v>
      </c>
      <c r="H1486" s="2">
        <f t="shared" si="35"/>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8520.68</v>
      </c>
      <c r="D1489" s="1">
        <v>0</v>
      </c>
      <c r="E1489" s="1">
        <v>0</v>
      </c>
      <c r="F1489" s="1">
        <v>0</v>
      </c>
      <c r="G1489" s="2">
        <f t="shared" si="34"/>
        <v>85.206800000000001</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16104.3</v>
      </c>
      <c r="D1491" s="1">
        <v>0</v>
      </c>
      <c r="E1491" s="1">
        <v>0</v>
      </c>
      <c r="F1491" s="1">
        <v>0</v>
      </c>
      <c r="G1491" s="2">
        <f t="shared" si="34"/>
        <v>193.2516</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33761.31</v>
      </c>
      <c r="D1492" s="1">
        <v>0</v>
      </c>
      <c r="E1492" s="1">
        <v>0</v>
      </c>
      <c r="F1492" s="1">
        <v>0</v>
      </c>
      <c r="G1492" s="2">
        <f t="shared" si="34"/>
        <v>438.89702999999997</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1361136.83</v>
      </c>
      <c r="D1499" s="1">
        <v>0</v>
      </c>
      <c r="E1499" s="1">
        <v>0</v>
      </c>
      <c r="F1499" s="1">
        <v>0</v>
      </c>
      <c r="G1499" s="2">
        <f t="shared" si="34"/>
        <v>27222.736600000004</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1327269.0900000001</v>
      </c>
      <c r="D1501" s="1">
        <v>0</v>
      </c>
      <c r="E1501" s="1">
        <v>0</v>
      </c>
      <c r="F1501" s="1">
        <v>0</v>
      </c>
      <c r="G1501" s="2">
        <f t="shared" si="34"/>
        <v>29199.919979999999</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1039773.2</v>
      </c>
      <c r="D1502" s="1">
        <v>0</v>
      </c>
      <c r="E1502" s="1">
        <v>0</v>
      </c>
      <c r="F1502" s="1">
        <v>0</v>
      </c>
      <c r="G1502" s="2">
        <f t="shared" si="34"/>
        <v>23914.783599999999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261096.72</v>
      </c>
      <c r="D1503" s="1">
        <v>0</v>
      </c>
      <c r="E1503" s="1">
        <v>0</v>
      </c>
      <c r="F1503" s="1">
        <v>0</v>
      </c>
      <c r="G1503" s="2">
        <f t="shared" si="34"/>
        <v>6266.3212800000001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857.6</v>
      </c>
      <c r="D1504" s="1">
        <v>0</v>
      </c>
      <c r="E1504" s="1">
        <v>0</v>
      </c>
      <c r="F1504" s="1">
        <v>0</v>
      </c>
      <c r="G1504" s="2">
        <f t="shared" si="34"/>
        <v>21.44</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7989.61</v>
      </c>
      <c r="D1507" s="1">
        <v>0</v>
      </c>
      <c r="E1507" s="1">
        <v>0</v>
      </c>
      <c r="F1507" s="1">
        <v>0</v>
      </c>
      <c r="G1507" s="2">
        <f t="shared" si="34"/>
        <v>223.70908</v>
      </c>
      <c r="H1507" s="2">
        <f t="shared" si="35"/>
        <v>0.39000000000032742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17551.96</v>
      </c>
      <c r="D1509" s="1">
        <v>0</v>
      </c>
      <c r="E1509" s="1">
        <v>0</v>
      </c>
      <c r="F1509" s="1">
        <v>0</v>
      </c>
      <c r="G1509" s="2">
        <f t="shared" si="34"/>
        <v>526.55879999999991</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33867.74</v>
      </c>
      <c r="D1510" s="1">
        <v>0</v>
      </c>
      <c r="E1510" s="1">
        <v>0</v>
      </c>
      <c r="F1510" s="1">
        <v>0</v>
      </c>
      <c r="G1510" s="2">
        <f t="shared" si="34"/>
        <v>1049.89994</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105591.67999999993</v>
      </c>
      <c r="D1517" s="1">
        <v>0</v>
      </c>
      <c r="E1517" s="1">
        <v>0</v>
      </c>
      <c r="F1517" s="1">
        <v>0</v>
      </c>
      <c r="G1517" s="2">
        <f t="shared" si="34"/>
        <v>4012.4838399999976</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105591.68000000001</v>
      </c>
      <c r="D1576" s="1">
        <v>0</v>
      </c>
      <c r="E1576" s="1">
        <v>0</v>
      </c>
      <c r="F1576" s="1">
        <v>0</v>
      </c>
      <c r="G1576" s="2">
        <f t="shared" si="34"/>
        <v>10242.392960000001</v>
      </c>
      <c r="H1576" s="2">
        <f t="shared" si="35"/>
        <v>0.319999999992433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7211.16</v>
      </c>
      <c r="D1577" s="1">
        <v>0</v>
      </c>
      <c r="E1577" s="1">
        <v>0</v>
      </c>
      <c r="F1577" s="1">
        <v>0</v>
      </c>
      <c r="G1577" s="2">
        <f t="shared" si="34"/>
        <v>706.69367999999997</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98380.52</v>
      </c>
      <c r="D1578" s="1">
        <v>0</v>
      </c>
      <c r="E1578" s="1">
        <v>0</v>
      </c>
      <c r="F1578" s="1">
        <v>0</v>
      </c>
      <c r="G1578" s="2">
        <f t="shared" si="34"/>
        <v>9739.6714800000009</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51450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1130018.95</v>
      </c>
      <c r="I16" s="170">
        <f>'PR-RAS'!E6</f>
        <v>1345412.1800000002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1077955.4600000002</v>
      </c>
      <c r="I17" s="170">
        <f>'PR-RAS'!E151</f>
        <v>1309953.6799999997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102297.11999999982</v>
      </c>
      <c r="I18" s="170">
        <f>'PR-RAS'!E645</f>
        <v>100644.9300000004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97311.109999999986</v>
      </c>
      <c r="I20" s="173">
        <f>BILANCA!E7</f>
        <v>107426.06000000001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216412.64</v>
      </c>
      <c r="I21" s="175">
        <f>BILANCA!E68</f>
        <v>242657.28000000003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84335.47</v>
      </c>
      <c r="I22" s="175">
        <f>BILANCA!E176</f>
        <v>105591.68000000001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229388.27999999997</v>
      </c>
      <c r="I23" s="177">
        <f>BILANCA!E237</f>
        <v>244491.65999999997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1099043.8900000001</v>
      </c>
      <c r="I27" s="175">
        <f>'RAS-funkcijski'!E114</f>
        <v>1348290.74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1099043.8900000001</v>
      </c>
      <c r="I28" s="179">
        <f>'RAS-funkcijski'!E141</f>
        <v>1348290.74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84335.45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105591.67999999993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105591.68000000001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284" sqref="E2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1130018.95</v>
      </c>
      <c r="E6" s="51">
        <f>E7+E44+E50+E82+E106+E124+E133+E139</f>
        <v>1345412.1800000002</v>
      </c>
      <c r="F6" s="52">
        <f t="shared" ref="F6:F131" si="0">IF(D6&lt;&gt;0,IF(E6/D6&gt;=100,"&gt;&gt;100",E6/D6*100),"-")</f>
        <v>119.06102813585562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21344.080000000002</v>
      </c>
      <c r="E50" s="51">
        <f>E51+E54+E59+E62+E65+E68+E71+E74+E77</f>
        <v>8229</v>
      </c>
      <c r="F50" s="52">
        <f t="shared" si="0"/>
        <v>38.554015914483074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3981.68</v>
      </c>
      <c r="E68" s="51">
        <f t="shared" si="15"/>
        <v>2000</v>
      </c>
      <c r="F68" s="52">
        <f t="shared" si="0"/>
        <v>50.230053645697289</v>
      </c>
    </row>
    <row r="69" spans="1:6" ht="12.75" customHeight="1" x14ac:dyDescent="0.2">
      <c r="A69" s="53" t="s">
        <v>184</v>
      </c>
      <c r="B69" s="85" t="s">
        <v>185</v>
      </c>
      <c r="C69" s="50" t="s">
        <v>184</v>
      </c>
      <c r="D69" s="242">
        <v>3981.68</v>
      </c>
      <c r="E69" s="242">
        <v>2000</v>
      </c>
      <c r="F69" s="52">
        <f t="shared" si="0"/>
        <v>50.230053645697289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17362.400000000001</v>
      </c>
      <c r="E77" s="51">
        <f t="shared" si="18"/>
        <v>6229</v>
      </c>
      <c r="F77" s="52">
        <f t="shared" si="0"/>
        <v>35.876376537805832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17362.400000000001</v>
      </c>
      <c r="E80" s="242">
        <v>6229</v>
      </c>
      <c r="F80" s="52">
        <f t="shared" si="0"/>
        <v>35.876376537805832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7.85</v>
      </c>
      <c r="E82" s="51">
        <f t="shared" si="19"/>
        <v>20.189999999999998</v>
      </c>
      <c r="F82" s="52">
        <f t="shared" si="0"/>
        <v>257.1974522292993</v>
      </c>
    </row>
    <row r="83" spans="1:6" ht="12.75" customHeight="1" x14ac:dyDescent="0.2">
      <c r="A83" s="53">
        <v>641</v>
      </c>
      <c r="B83" s="85" t="s">
        <v>212</v>
      </c>
      <c r="C83" s="50" t="s">
        <v>213</v>
      </c>
      <c r="D83" s="51">
        <f t="shared" ref="D83:E83" si="20">SUM(D84:D90)</f>
        <v>7.85</v>
      </c>
      <c r="E83" s="51">
        <f t="shared" si="20"/>
        <v>20.189999999999998</v>
      </c>
      <c r="F83" s="52">
        <f t="shared" si="0"/>
        <v>257.1974522292993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7.85</v>
      </c>
      <c r="E85" s="242">
        <v>11.34</v>
      </c>
      <c r="F85" s="52">
        <f t="shared" si="0"/>
        <v>144.45859872611467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8.85</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150261.15</v>
      </c>
      <c r="E106" s="51">
        <f t="shared" si="23"/>
        <v>216927.74</v>
      </c>
      <c r="F106" s="52">
        <f t="shared" si="0"/>
        <v>144.36715012496578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150261.15</v>
      </c>
      <c r="E112" s="51">
        <f t="shared" si="25"/>
        <v>216927.74</v>
      </c>
      <c r="F112" s="52">
        <f t="shared" si="0"/>
        <v>144.36715012496578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150261.15</v>
      </c>
      <c r="E117" s="242">
        <v>216927.74</v>
      </c>
      <c r="F117" s="52">
        <f t="shared" si="0"/>
        <v>144.36715012496578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8370.68</v>
      </c>
      <c r="F124" s="52" t="str">
        <f t="shared" si="0"/>
        <v>-</v>
      </c>
    </row>
    <row r="125" spans="1:6" ht="12.75" customHeight="1" x14ac:dyDescent="0.2">
      <c r="A125" s="53">
        <v>661</v>
      </c>
      <c r="B125" s="86" t="s">
        <v>296</v>
      </c>
      <c r="C125" s="50" t="s">
        <v>297</v>
      </c>
      <c r="D125" s="51">
        <f t="shared" ref="D125:E125" si="28">SUM(D126:D127)</f>
        <v>0</v>
      </c>
      <c r="E125" s="51">
        <f t="shared" si="28"/>
        <v>6370.68</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6370.68</v>
      </c>
      <c r="F127" s="52" t="str">
        <f t="shared" si="0"/>
        <v>-</v>
      </c>
    </row>
    <row r="128" spans="1:6" ht="24" x14ac:dyDescent="0.2">
      <c r="A128" s="53">
        <v>663</v>
      </c>
      <c r="B128" s="231" t="s">
        <v>302</v>
      </c>
      <c r="C128" s="50" t="s">
        <v>303</v>
      </c>
      <c r="D128" s="51">
        <f t="shared" ref="D128:E128" si="29">SUM(D129:D132)</f>
        <v>0</v>
      </c>
      <c r="E128" s="51">
        <f t="shared" si="29"/>
        <v>2000</v>
      </c>
      <c r="F128" s="52" t="str">
        <f t="shared" si="0"/>
        <v>-</v>
      </c>
    </row>
    <row r="129" spans="1:6" ht="12.75" customHeight="1" x14ac:dyDescent="0.2">
      <c r="A129" s="53">
        <v>6631</v>
      </c>
      <c r="B129" s="86" t="s">
        <v>304</v>
      </c>
      <c r="C129" s="50" t="s">
        <v>305</v>
      </c>
      <c r="D129" s="242">
        <v>0</v>
      </c>
      <c r="E129" s="242">
        <v>2000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958400.22</v>
      </c>
      <c r="E133" s="51">
        <f t="shared" si="30"/>
        <v>1111845.01</v>
      </c>
      <c r="F133" s="52">
        <f t="shared" ref="F133:F223" si="31">IF(D133&lt;&gt;0,IF(E133/D133&gt;=100,"&gt;&gt;100",E133/D133*100),"-")</f>
        <v>116.0105128106085</v>
      </c>
    </row>
    <row r="134" spans="1:6" ht="24" x14ac:dyDescent="0.2">
      <c r="A134" s="53">
        <v>671</v>
      </c>
      <c r="B134" s="232" t="s">
        <v>314</v>
      </c>
      <c r="C134" s="50" t="s">
        <v>315</v>
      </c>
      <c r="D134" s="51">
        <f t="shared" ref="D134:E134" si="32">SUM(D135:D137)</f>
        <v>958400.22</v>
      </c>
      <c r="E134" s="51">
        <f t="shared" si="32"/>
        <v>1111845.01</v>
      </c>
      <c r="F134" s="52">
        <f t="shared" si="31"/>
        <v>116.0105128106085</v>
      </c>
    </row>
    <row r="135" spans="1:6" ht="12.75" customHeight="1" x14ac:dyDescent="0.2">
      <c r="A135" s="53">
        <v>6711</v>
      </c>
      <c r="B135" s="85" t="s">
        <v>316</v>
      </c>
      <c r="C135" s="50" t="s">
        <v>317</v>
      </c>
      <c r="D135" s="242">
        <v>953876.94</v>
      </c>
      <c r="E135" s="242">
        <v>1110677.3899999999</v>
      </c>
      <c r="F135" s="52">
        <f t="shared" si="31"/>
        <v>116.43822629782832</v>
      </c>
    </row>
    <row r="136" spans="1:6" ht="24" x14ac:dyDescent="0.2">
      <c r="A136" s="53">
        <v>6712</v>
      </c>
      <c r="B136" s="232" t="s">
        <v>318</v>
      </c>
      <c r="C136" s="50" t="s">
        <v>319</v>
      </c>
      <c r="D136" s="242">
        <v>4523.28</v>
      </c>
      <c r="E136" s="242">
        <v>1167.6199999999999</v>
      </c>
      <c r="F136" s="52">
        <f t="shared" si="31"/>
        <v>25.813568914592949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5.65</v>
      </c>
      <c r="E139" s="51">
        <f t="shared" si="33"/>
        <v>19.559999999999999</v>
      </c>
      <c r="F139" s="52">
        <f t="shared" si="31"/>
        <v>346.19469026548666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5.65</v>
      </c>
      <c r="E150" s="242">
        <v>19.559999999999999</v>
      </c>
      <c r="F150" s="52">
        <f t="shared" si="31"/>
        <v>346.19469026548666</v>
      </c>
    </row>
    <row r="151" spans="1:6" ht="12.75" customHeight="1" x14ac:dyDescent="0.2">
      <c r="A151" s="53">
        <v>3</v>
      </c>
      <c r="B151" s="85" t="s">
        <v>348</v>
      </c>
      <c r="C151" s="50" t="s">
        <v>56</v>
      </c>
      <c r="D151" s="51">
        <f t="shared" ref="D151:E151" si="35">D152+D163+D196+D215+D224+D252+D263</f>
        <v>1077955.4600000002</v>
      </c>
      <c r="E151" s="51">
        <f t="shared" si="35"/>
        <v>1309953.6799999997</v>
      </c>
      <c r="F151" s="52">
        <f t="shared" si="31"/>
        <v>121.52205991887637</v>
      </c>
    </row>
    <row r="152" spans="1:6" ht="12.75" customHeight="1" x14ac:dyDescent="0.2">
      <c r="A152" s="53">
        <v>31</v>
      </c>
      <c r="B152" s="85" t="s">
        <v>349</v>
      </c>
      <c r="C152" s="50" t="s">
        <v>350</v>
      </c>
      <c r="D152" s="51">
        <f t="shared" ref="D152:E152" si="36">D153+D158+D159</f>
        <v>863309.85000000009</v>
      </c>
      <c r="E152" s="51">
        <f t="shared" si="36"/>
        <v>1032980.32</v>
      </c>
      <c r="F152" s="52">
        <f t="shared" si="31"/>
        <v>119.6534847830127</v>
      </c>
    </row>
    <row r="153" spans="1:6" ht="12.75" customHeight="1" x14ac:dyDescent="0.2">
      <c r="A153" s="53">
        <v>311</v>
      </c>
      <c r="B153" s="85" t="s">
        <v>351</v>
      </c>
      <c r="C153" s="50" t="s">
        <v>352</v>
      </c>
      <c r="D153" s="51">
        <f t="shared" ref="D153:E153" si="37">SUM(D154:D157)</f>
        <v>710195.68</v>
      </c>
      <c r="E153" s="51">
        <f t="shared" si="37"/>
        <v>848774.7</v>
      </c>
      <c r="F153" s="52">
        <f t="shared" si="31"/>
        <v>119.51279399502963</v>
      </c>
    </row>
    <row r="154" spans="1:6" ht="12.75" customHeight="1" x14ac:dyDescent="0.2">
      <c r="A154" s="53">
        <v>3111</v>
      </c>
      <c r="B154" s="85" t="s">
        <v>353</v>
      </c>
      <c r="C154" s="50" t="s">
        <v>354</v>
      </c>
      <c r="D154" s="242">
        <v>710195.68</v>
      </c>
      <c r="E154" s="242">
        <v>848774.7</v>
      </c>
      <c r="F154" s="52">
        <f t="shared" si="31"/>
        <v>119.51279399502963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44535.77</v>
      </c>
      <c r="E158" s="242">
        <v>55184.09</v>
      </c>
      <c r="F158" s="52">
        <f t="shared" si="31"/>
        <v>123.90958997677598</v>
      </c>
    </row>
    <row r="159" spans="1:6" ht="12.75" customHeight="1" x14ac:dyDescent="0.2">
      <c r="A159" s="53">
        <v>313</v>
      </c>
      <c r="B159" s="85" t="s">
        <v>363</v>
      </c>
      <c r="C159" s="50" t="s">
        <v>364</v>
      </c>
      <c r="D159" s="51">
        <f t="shared" ref="D159:E159" si="38">SUM(D160:D162)</f>
        <v>108578.4</v>
      </c>
      <c r="E159" s="51">
        <f t="shared" si="38"/>
        <v>129021.53</v>
      </c>
      <c r="F159" s="52">
        <f t="shared" si="31"/>
        <v>118.82798972908056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108578.4</v>
      </c>
      <c r="E161" s="242">
        <v>129021.53</v>
      </c>
      <c r="F161" s="52">
        <f t="shared" si="31"/>
        <v>118.82798972908056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208069.81</v>
      </c>
      <c r="E163" s="51">
        <f t="shared" si="39"/>
        <v>266835.77999999997</v>
      </c>
      <c r="F163" s="52">
        <f t="shared" si="31"/>
        <v>128.2433910042019</v>
      </c>
    </row>
    <row r="164" spans="1:6" ht="12.75" customHeight="1" x14ac:dyDescent="0.2">
      <c r="A164" s="53">
        <v>321</v>
      </c>
      <c r="B164" s="85" t="s">
        <v>372</v>
      </c>
      <c r="C164" s="50" t="s">
        <v>373</v>
      </c>
      <c r="D164" s="51">
        <f t="shared" ref="D164:E164" si="40">SUM(D165:D168)</f>
        <v>42747.759999999995</v>
      </c>
      <c r="E164" s="51">
        <f t="shared" si="40"/>
        <v>55118.22</v>
      </c>
      <c r="F164" s="52">
        <f t="shared" si="31"/>
        <v>128.93826483539723</v>
      </c>
    </row>
    <row r="165" spans="1:6" ht="12.75" customHeight="1" x14ac:dyDescent="0.2">
      <c r="A165" s="53">
        <v>3211</v>
      </c>
      <c r="B165" s="85" t="s">
        <v>374</v>
      </c>
      <c r="C165" s="50" t="s">
        <v>375</v>
      </c>
      <c r="D165" s="242">
        <v>20169.04</v>
      </c>
      <c r="E165" s="242">
        <v>31164.34</v>
      </c>
      <c r="F165" s="52">
        <f t="shared" si="31"/>
        <v>154.51573302447713</v>
      </c>
    </row>
    <row r="166" spans="1:6" ht="12.75" customHeight="1" x14ac:dyDescent="0.2">
      <c r="A166" s="53">
        <v>3212</v>
      </c>
      <c r="B166" s="85" t="s">
        <v>376</v>
      </c>
      <c r="C166" s="50" t="s">
        <v>377</v>
      </c>
      <c r="D166" s="242">
        <v>17764.66</v>
      </c>
      <c r="E166" s="242">
        <v>17270.740000000002</v>
      </c>
      <c r="F166" s="52">
        <f t="shared" si="31"/>
        <v>97.219648448098653</v>
      </c>
    </row>
    <row r="167" spans="1:6" ht="12.75" customHeight="1" x14ac:dyDescent="0.2">
      <c r="A167" s="53">
        <v>3213</v>
      </c>
      <c r="B167" s="85" t="s">
        <v>378</v>
      </c>
      <c r="C167" s="50" t="s">
        <v>379</v>
      </c>
      <c r="D167" s="242">
        <v>4716.38</v>
      </c>
      <c r="E167" s="242">
        <v>6368.54</v>
      </c>
      <c r="F167" s="52">
        <f t="shared" si="31"/>
        <v>135.03025625585724</v>
      </c>
    </row>
    <row r="168" spans="1:6" ht="12.75" customHeight="1" x14ac:dyDescent="0.2">
      <c r="A168" s="53">
        <v>3214</v>
      </c>
      <c r="B168" s="85" t="s">
        <v>380</v>
      </c>
      <c r="C168" s="50" t="s">
        <v>381</v>
      </c>
      <c r="D168" s="242">
        <v>97.68</v>
      </c>
      <c r="E168" s="242">
        <v>314.60000000000002</v>
      </c>
      <c r="F168" s="52">
        <f t="shared" si="31"/>
        <v>322.0720720720721</v>
      </c>
    </row>
    <row r="169" spans="1:6" ht="12.75" customHeight="1" x14ac:dyDescent="0.2">
      <c r="A169" s="53">
        <v>322</v>
      </c>
      <c r="B169" s="85" t="s">
        <v>382</v>
      </c>
      <c r="C169" s="50" t="s">
        <v>383</v>
      </c>
      <c r="D169" s="51">
        <f t="shared" ref="D169:E169" si="41">SUM(D170:D176)</f>
        <v>11623.33</v>
      </c>
      <c r="E169" s="51">
        <f t="shared" si="41"/>
        <v>25552.39</v>
      </c>
      <c r="F169" s="52">
        <f t="shared" si="31"/>
        <v>219.8370862738991</v>
      </c>
    </row>
    <row r="170" spans="1:6" ht="12.75" customHeight="1" x14ac:dyDescent="0.2">
      <c r="A170" s="53">
        <v>3221</v>
      </c>
      <c r="B170" s="85" t="s">
        <v>384</v>
      </c>
      <c r="C170" s="50" t="s">
        <v>385</v>
      </c>
      <c r="D170" s="242">
        <v>7276.95</v>
      </c>
      <c r="E170" s="242">
        <v>10792.33</v>
      </c>
      <c r="F170" s="52">
        <f t="shared" si="31"/>
        <v>148.30842592020008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33.18</v>
      </c>
      <c r="E172" s="242">
        <v>416.62</v>
      </c>
      <c r="F172" s="52">
        <f t="shared" si="31"/>
        <v>1255.6359252561786</v>
      </c>
    </row>
    <row r="173" spans="1:6" ht="12.75" customHeight="1" x14ac:dyDescent="0.2">
      <c r="A173" s="53">
        <v>3224</v>
      </c>
      <c r="B173" s="85" t="s">
        <v>390</v>
      </c>
      <c r="C173" s="50" t="s">
        <v>391</v>
      </c>
      <c r="D173" s="242">
        <v>495.74</v>
      </c>
      <c r="E173" s="242">
        <v>3575.55</v>
      </c>
      <c r="F173" s="52">
        <f t="shared" si="31"/>
        <v>721.25509339573159</v>
      </c>
    </row>
    <row r="174" spans="1:6" ht="12.75" customHeight="1" x14ac:dyDescent="0.2">
      <c r="A174" s="53">
        <v>3225</v>
      </c>
      <c r="B174" s="85" t="s">
        <v>392</v>
      </c>
      <c r="C174" s="50" t="s">
        <v>393</v>
      </c>
      <c r="D174" s="242">
        <v>2580.27</v>
      </c>
      <c r="E174" s="242">
        <v>7640.03</v>
      </c>
      <c r="F174" s="52">
        <f t="shared" si="31"/>
        <v>296.09420719537104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1237.19</v>
      </c>
      <c r="E176" s="242">
        <v>3127.86</v>
      </c>
      <c r="F176" s="52">
        <f t="shared" si="31"/>
        <v>252.81969624714068</v>
      </c>
    </row>
    <row r="177" spans="1:6" ht="12.75" customHeight="1" x14ac:dyDescent="0.2">
      <c r="A177" s="53">
        <v>323</v>
      </c>
      <c r="B177" s="85" t="s">
        <v>398</v>
      </c>
      <c r="C177" s="50" t="s">
        <v>399</v>
      </c>
      <c r="D177" s="51">
        <f t="shared" ref="D177:E177" si="42">SUM(D178:D186)</f>
        <v>126901.4</v>
      </c>
      <c r="E177" s="51">
        <f t="shared" si="42"/>
        <v>157857.51</v>
      </c>
      <c r="F177" s="52">
        <f t="shared" si="31"/>
        <v>124.39382859448361</v>
      </c>
    </row>
    <row r="178" spans="1:6" ht="12.75" customHeight="1" x14ac:dyDescent="0.2">
      <c r="A178" s="53">
        <v>3231</v>
      </c>
      <c r="B178" s="85" t="s">
        <v>400</v>
      </c>
      <c r="C178" s="50" t="s">
        <v>401</v>
      </c>
      <c r="D178" s="242">
        <v>6694.2</v>
      </c>
      <c r="E178" s="242">
        <v>8103.79</v>
      </c>
      <c r="F178" s="52">
        <f t="shared" si="31"/>
        <v>121.05688506468286</v>
      </c>
    </row>
    <row r="179" spans="1:6" ht="12.75" customHeight="1" x14ac:dyDescent="0.2">
      <c r="A179" s="53">
        <v>3232</v>
      </c>
      <c r="B179" s="85" t="s">
        <v>402</v>
      </c>
      <c r="C179" s="50" t="s">
        <v>403</v>
      </c>
      <c r="D179" s="242">
        <v>2535.0100000000002</v>
      </c>
      <c r="E179" s="242">
        <v>1898.5</v>
      </c>
      <c r="F179" s="52">
        <f t="shared" si="31"/>
        <v>74.891223308783779</v>
      </c>
    </row>
    <row r="180" spans="1:6" ht="12.75" customHeight="1" x14ac:dyDescent="0.2">
      <c r="A180" s="53">
        <v>3233</v>
      </c>
      <c r="B180" s="85" t="s">
        <v>404</v>
      </c>
      <c r="C180" s="50" t="s">
        <v>405</v>
      </c>
      <c r="D180" s="242">
        <v>5708.56</v>
      </c>
      <c r="E180" s="242">
        <v>2753.8</v>
      </c>
      <c r="F180" s="52">
        <f t="shared" si="31"/>
        <v>48.239836315988619</v>
      </c>
    </row>
    <row r="181" spans="1:6" ht="12.75" customHeight="1" x14ac:dyDescent="0.2">
      <c r="A181" s="53">
        <v>3234</v>
      </c>
      <c r="B181" s="85" t="s">
        <v>406</v>
      </c>
      <c r="C181" s="50" t="s">
        <v>407</v>
      </c>
      <c r="D181" s="242">
        <v>98.98</v>
      </c>
      <c r="E181" s="242">
        <v>285.88</v>
      </c>
      <c r="F181" s="52">
        <f t="shared" si="31"/>
        <v>288.82602545968882</v>
      </c>
    </row>
    <row r="182" spans="1:6" ht="12.75" customHeight="1" x14ac:dyDescent="0.2">
      <c r="A182" s="53">
        <v>3235</v>
      </c>
      <c r="B182" s="85" t="s">
        <v>408</v>
      </c>
      <c r="C182" s="50" t="s">
        <v>409</v>
      </c>
      <c r="D182" s="242">
        <v>44230.67</v>
      </c>
      <c r="E182" s="242">
        <v>47964.32</v>
      </c>
      <c r="F182" s="52">
        <f t="shared" si="31"/>
        <v>108.44131459007968</v>
      </c>
    </row>
    <row r="183" spans="1:6" ht="12.75" customHeight="1" x14ac:dyDescent="0.2">
      <c r="A183" s="53">
        <v>3236</v>
      </c>
      <c r="B183" s="85" t="s">
        <v>410</v>
      </c>
      <c r="C183" s="50" t="s">
        <v>411</v>
      </c>
      <c r="D183" s="242">
        <v>3152.37</v>
      </c>
      <c r="E183" s="242">
        <v>2070.5100000000002</v>
      </c>
      <c r="F183" s="52">
        <f t="shared" si="31"/>
        <v>65.681059012742807</v>
      </c>
    </row>
    <row r="184" spans="1:6" ht="12.75" customHeight="1" x14ac:dyDescent="0.2">
      <c r="A184" s="53">
        <v>3237</v>
      </c>
      <c r="B184" s="85" t="s">
        <v>412</v>
      </c>
      <c r="C184" s="50" t="s">
        <v>413</v>
      </c>
      <c r="D184" s="242">
        <v>52592.13</v>
      </c>
      <c r="E184" s="242">
        <v>73193.13</v>
      </c>
      <c r="F184" s="52">
        <f t="shared" si="31"/>
        <v>139.1712600345337</v>
      </c>
    </row>
    <row r="185" spans="1:6" ht="12.75" customHeight="1" x14ac:dyDescent="0.2">
      <c r="A185" s="53">
        <v>3238</v>
      </c>
      <c r="B185" s="85" t="s">
        <v>414</v>
      </c>
      <c r="C185" s="50" t="s">
        <v>415</v>
      </c>
      <c r="D185" s="242">
        <v>4643.03</v>
      </c>
      <c r="E185" s="242">
        <v>8744.69</v>
      </c>
      <c r="F185" s="52">
        <f t="shared" si="31"/>
        <v>188.34015718184031</v>
      </c>
    </row>
    <row r="186" spans="1:6" ht="12.75" customHeight="1" x14ac:dyDescent="0.2">
      <c r="A186" s="53">
        <v>3239</v>
      </c>
      <c r="B186" s="85" t="s">
        <v>416</v>
      </c>
      <c r="C186" s="50" t="s">
        <v>417</v>
      </c>
      <c r="D186" s="242">
        <v>7246.45</v>
      </c>
      <c r="E186" s="242">
        <v>12842.89</v>
      </c>
      <c r="F186" s="52">
        <f t="shared" si="31"/>
        <v>177.23009197607104</v>
      </c>
    </row>
    <row r="187" spans="1:6" ht="12.75" customHeight="1" x14ac:dyDescent="0.2">
      <c r="A187" s="53">
        <v>324</v>
      </c>
      <c r="B187" s="85" t="s">
        <v>418</v>
      </c>
      <c r="C187" s="50" t="s">
        <v>419</v>
      </c>
      <c r="D187" s="242">
        <v>933.47</v>
      </c>
      <c r="E187" s="242">
        <v>137.52000000000001</v>
      </c>
      <c r="F187" s="52">
        <f t="shared" si="31"/>
        <v>14.732128509753931</v>
      </c>
    </row>
    <row r="188" spans="1:6" ht="12.75" customHeight="1" x14ac:dyDescent="0.2">
      <c r="A188" s="53">
        <v>329</v>
      </c>
      <c r="B188" s="85" t="s">
        <v>420</v>
      </c>
      <c r="C188" s="50" t="s">
        <v>421</v>
      </c>
      <c r="D188" s="51">
        <f t="shared" ref="D188:E188" si="43">SUM(D189:D195)</f>
        <v>25863.85</v>
      </c>
      <c r="E188" s="51">
        <f t="shared" si="43"/>
        <v>28170.14</v>
      </c>
      <c r="F188" s="52">
        <f t="shared" si="31"/>
        <v>108.9170405798054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7669.37</v>
      </c>
      <c r="E191" s="242">
        <v>10344.280000000001</v>
      </c>
      <c r="F191" s="52">
        <f t="shared" si="31"/>
        <v>134.87783220786062</v>
      </c>
    </row>
    <row r="192" spans="1:6" ht="12.75" customHeight="1" x14ac:dyDescent="0.2">
      <c r="A192" s="53">
        <v>3294</v>
      </c>
      <c r="B192" s="85" t="s">
        <v>428</v>
      </c>
      <c r="C192" s="50" t="s">
        <v>429</v>
      </c>
      <c r="D192" s="242">
        <v>0</v>
      </c>
      <c r="E192" s="242">
        <v>15</v>
      </c>
      <c r="F192" s="52" t="str">
        <f t="shared" si="31"/>
        <v>-</v>
      </c>
    </row>
    <row r="193" spans="1:6" ht="12.75" customHeight="1" x14ac:dyDescent="0.2">
      <c r="A193" s="53">
        <v>3295</v>
      </c>
      <c r="B193" s="85" t="s">
        <v>430</v>
      </c>
      <c r="C193" s="50" t="s">
        <v>431</v>
      </c>
      <c r="D193" s="242">
        <v>1481.52</v>
      </c>
      <c r="E193" s="242">
        <v>1664.43</v>
      </c>
      <c r="F193" s="52">
        <f t="shared" si="31"/>
        <v>112.34610400129597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16712.96</v>
      </c>
      <c r="E195" s="242">
        <v>16146.43</v>
      </c>
      <c r="F195" s="52">
        <f t="shared" si="31"/>
        <v>96.610235410124844</v>
      </c>
    </row>
    <row r="196" spans="1:6" ht="12.75" customHeight="1" x14ac:dyDescent="0.2">
      <c r="A196" s="53">
        <v>34</v>
      </c>
      <c r="B196" s="232" t="s">
        <v>436</v>
      </c>
      <c r="C196" s="50" t="s">
        <v>437</v>
      </c>
      <c r="D196" s="51">
        <f t="shared" ref="D196:E196" si="44">D197+D202+D210</f>
        <v>820.94</v>
      </c>
      <c r="E196" s="51">
        <f t="shared" si="44"/>
        <v>1016.9</v>
      </c>
      <c r="F196" s="52">
        <f t="shared" si="31"/>
        <v>123.87019757838573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820.94</v>
      </c>
      <c r="E210" s="51">
        <f t="shared" si="47"/>
        <v>1016.9</v>
      </c>
      <c r="F210" s="52">
        <f t="shared" si="31"/>
        <v>123.87019757838573</v>
      </c>
    </row>
    <row r="211" spans="1:6" ht="12.75" customHeight="1" x14ac:dyDescent="0.2">
      <c r="A211" s="53">
        <v>3431</v>
      </c>
      <c r="B211" s="232" t="s">
        <v>466</v>
      </c>
      <c r="C211" s="50" t="s">
        <v>467</v>
      </c>
      <c r="D211" s="242">
        <v>775.94</v>
      </c>
      <c r="E211" s="242">
        <v>1016.9</v>
      </c>
      <c r="F211" s="52">
        <f t="shared" si="31"/>
        <v>131.05394747016521</v>
      </c>
    </row>
    <row r="212" spans="1:6" ht="12.75" customHeight="1" x14ac:dyDescent="0.2">
      <c r="A212" s="53">
        <v>3432</v>
      </c>
      <c r="B212" s="85" t="s">
        <v>468</v>
      </c>
      <c r="C212" s="50" t="s">
        <v>469</v>
      </c>
      <c r="D212" s="242">
        <v>45</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5574.36</v>
      </c>
      <c r="E252" s="51">
        <f t="shared" si="63"/>
        <v>8820.68</v>
      </c>
      <c r="F252" s="52">
        <f t="shared" ref="F252:F258" si="64">IF(D252&lt;&gt;0,IF(E252/D252&gt;=100,"&gt;&gt;100",E252/D252*100),"-")</f>
        <v>158.23664061883338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5574.36</v>
      </c>
      <c r="E259" s="51">
        <f t="shared" si="66"/>
        <v>8820.68</v>
      </c>
      <c r="F259" s="52">
        <f t="shared" ref="F259:F262" si="67">IF(D259&lt;&gt;0,IF(E259/D259&gt;=100,"&gt;&gt;100",E259/D259*100),"-")</f>
        <v>158.23664061883338</v>
      </c>
    </row>
    <row r="260" spans="1:6" ht="12.75" customHeight="1" x14ac:dyDescent="0.2">
      <c r="A260" s="53">
        <v>3721</v>
      </c>
      <c r="B260" s="85" t="s">
        <v>560</v>
      </c>
      <c r="C260" s="50" t="s">
        <v>561</v>
      </c>
      <c r="D260" s="242">
        <v>5574.36</v>
      </c>
      <c r="E260" s="242">
        <v>8820.68</v>
      </c>
      <c r="F260" s="52">
        <f t="shared" si="67"/>
        <v>158.23664061883338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180.5</v>
      </c>
      <c r="E263" s="51">
        <f t="shared" si="68"/>
        <v>300</v>
      </c>
      <c r="F263" s="52">
        <f t="shared" ref="F263:F267" si="69">IF(D263&lt;&gt;0,IF(E263/D263&gt;=100,"&gt;&gt;100",E263/D263*100),"-")</f>
        <v>166.20498614958447</v>
      </c>
    </row>
    <row r="264" spans="1:6" ht="12.75" customHeight="1" x14ac:dyDescent="0.2">
      <c r="A264" s="53">
        <v>381</v>
      </c>
      <c r="B264" s="85" t="s">
        <v>568</v>
      </c>
      <c r="C264" s="50" t="s">
        <v>569</v>
      </c>
      <c r="D264" s="51">
        <f t="shared" ref="D264:E264" si="70">SUM(D265:D267)</f>
        <v>180.5</v>
      </c>
      <c r="E264" s="51">
        <f t="shared" si="70"/>
        <v>300</v>
      </c>
      <c r="F264" s="52">
        <f t="shared" si="69"/>
        <v>166.20498614958447</v>
      </c>
    </row>
    <row r="265" spans="1:6" ht="12.75" customHeight="1" x14ac:dyDescent="0.2">
      <c r="A265" s="53">
        <v>3811</v>
      </c>
      <c r="B265" s="85" t="s">
        <v>570</v>
      </c>
      <c r="C265" s="50" t="s">
        <v>571</v>
      </c>
      <c r="D265" s="242">
        <v>180.5</v>
      </c>
      <c r="E265" s="242">
        <v>300</v>
      </c>
      <c r="F265" s="52">
        <f t="shared" si="69"/>
        <v>166.20498614958447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1077955.4600000002</v>
      </c>
      <c r="E289" s="51">
        <f t="shared" si="79"/>
        <v>1309953.6799999997</v>
      </c>
      <c r="F289" s="52">
        <f t="shared" si="76"/>
        <v>121.52205991887637</v>
      </c>
    </row>
    <row r="290" spans="1:6" ht="12.75" customHeight="1" x14ac:dyDescent="0.2">
      <c r="A290" s="53" t="s">
        <v>609</v>
      </c>
      <c r="B290" s="85" t="s">
        <v>620</v>
      </c>
      <c r="C290" s="50" t="s">
        <v>621</v>
      </c>
      <c r="D290" s="51">
        <f>IF(D6&gt;=D289,D6-D289,0)</f>
        <v>52063.489999999758</v>
      </c>
      <c r="E290" s="51">
        <f>IF(E6&gt;=E289,E6-E289,0)</f>
        <v>35458.500000000466</v>
      </c>
      <c r="F290" s="52">
        <f t="shared" si="76"/>
        <v>68.106267943237441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71322.06</v>
      </c>
      <c r="E292" s="242">
        <v>120088.64</v>
      </c>
      <c r="F292" s="52">
        <f t="shared" si="76"/>
        <v>168.37517031897283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29780.05</v>
      </c>
      <c r="E294" s="242">
        <v>36420.67</v>
      </c>
      <c r="F294" s="52">
        <f t="shared" si="76"/>
        <v>122.29888801395565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21088.43</v>
      </c>
      <c r="E350" s="51">
        <f t="shared" si="95"/>
        <v>38337.060000000005</v>
      </c>
      <c r="F350" s="52">
        <f t="shared" si="81"/>
        <v>181.79191148890649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21088.43</v>
      </c>
      <c r="E363" s="51">
        <f t="shared" si="99"/>
        <v>38337.060000000005</v>
      </c>
      <c r="F363" s="52">
        <f t="shared" si="81"/>
        <v>181.79191148890649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13391.509999999998</v>
      </c>
      <c r="E369" s="51">
        <f t="shared" si="101"/>
        <v>34212.94</v>
      </c>
      <c r="F369" s="52">
        <f t="shared" si="81"/>
        <v>255.48231678130401</v>
      </c>
    </row>
    <row r="370" spans="1:6" ht="12.75" customHeight="1" x14ac:dyDescent="0.2">
      <c r="A370" s="53">
        <v>4221</v>
      </c>
      <c r="B370" s="85" t="s">
        <v>675</v>
      </c>
      <c r="C370" s="50" t="s">
        <v>767</v>
      </c>
      <c r="D370" s="242">
        <v>6460.37</v>
      </c>
      <c r="E370" s="242">
        <v>2546.75</v>
      </c>
      <c r="F370" s="52">
        <f t="shared" si="81"/>
        <v>39.421116747183213</v>
      </c>
    </row>
    <row r="371" spans="1:6" ht="12.75" customHeight="1" x14ac:dyDescent="0.2">
      <c r="A371" s="53">
        <v>4222</v>
      </c>
      <c r="B371" s="85" t="s">
        <v>768</v>
      </c>
      <c r="C371" s="50" t="s">
        <v>769</v>
      </c>
      <c r="D371" s="242">
        <v>1277.67</v>
      </c>
      <c r="E371" s="242">
        <v>617.69000000000005</v>
      </c>
      <c r="F371" s="52">
        <f t="shared" si="81"/>
        <v>48.345034320286146</v>
      </c>
    </row>
    <row r="372" spans="1:6" ht="12.75" customHeight="1" x14ac:dyDescent="0.2">
      <c r="A372" s="53">
        <v>4223</v>
      </c>
      <c r="B372" s="85" t="s">
        <v>679</v>
      </c>
      <c r="C372" s="50" t="s">
        <v>770</v>
      </c>
      <c r="D372" s="242">
        <v>1437.93</v>
      </c>
      <c r="E372" s="242">
        <v>1080</v>
      </c>
      <c r="F372" s="52">
        <f t="shared" si="81"/>
        <v>75.107967703573891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1974.25</v>
      </c>
      <c r="E374" s="242">
        <v>28116.25</v>
      </c>
      <c r="F374" s="52">
        <f t="shared" si="81"/>
        <v>1424.1484107889071</v>
      </c>
    </row>
    <row r="375" spans="1:6" ht="12.75" customHeight="1" x14ac:dyDescent="0.2">
      <c r="A375" s="53">
        <v>4226</v>
      </c>
      <c r="B375" s="85" t="s">
        <v>685</v>
      </c>
      <c r="C375" s="50" t="s">
        <v>773</v>
      </c>
      <c r="D375" s="242">
        <v>1197.82</v>
      </c>
      <c r="E375" s="242">
        <v>1626.76</v>
      </c>
      <c r="F375" s="52">
        <f t="shared" si="81"/>
        <v>135.81005493312853</v>
      </c>
    </row>
    <row r="376" spans="1:6" ht="12.75" customHeight="1" x14ac:dyDescent="0.2">
      <c r="A376" s="53">
        <v>4227</v>
      </c>
      <c r="B376" s="232" t="s">
        <v>687</v>
      </c>
      <c r="C376" s="50" t="s">
        <v>774</v>
      </c>
      <c r="D376" s="242">
        <v>1043.47</v>
      </c>
      <c r="E376" s="242">
        <v>225.49</v>
      </c>
      <c r="F376" s="52">
        <f t="shared" si="81"/>
        <v>21.609629409566157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7696.92</v>
      </c>
      <c r="E383" s="51">
        <f t="shared" si="103"/>
        <v>4124.12</v>
      </c>
      <c r="F383" s="52">
        <f t="shared" si="81"/>
        <v>53.581432573029211</v>
      </c>
    </row>
    <row r="384" spans="1:6" ht="12.75" customHeight="1" x14ac:dyDescent="0.2">
      <c r="A384" s="53">
        <v>4241</v>
      </c>
      <c r="B384" s="85" t="s">
        <v>784</v>
      </c>
      <c r="C384" s="50" t="s">
        <v>785</v>
      </c>
      <c r="D384" s="242">
        <v>7696.92</v>
      </c>
      <c r="E384" s="242">
        <v>4124.12</v>
      </c>
      <c r="F384" s="52">
        <f t="shared" si="81"/>
        <v>53.581432573029211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21088.43</v>
      </c>
      <c r="E408" s="51">
        <f t="shared" si="111"/>
        <v>38337.060000000005</v>
      </c>
      <c r="F408" s="52">
        <f t="shared" si="81"/>
        <v>181.79191148890649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16565.150000000001</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1130018.95</v>
      </c>
      <c r="E412" s="51">
        <f>E6+E298</f>
        <v>1345412.1800000002</v>
      </c>
      <c r="F412" s="52">
        <f t="shared" si="81"/>
        <v>119.06102813585562</v>
      </c>
    </row>
    <row r="413" spans="1:6" ht="12.75" customHeight="1" x14ac:dyDescent="0.2">
      <c r="A413" s="53" t="s">
        <v>609</v>
      </c>
      <c r="B413" s="85" t="s">
        <v>832</v>
      </c>
      <c r="C413" s="50" t="s">
        <v>833</v>
      </c>
      <c r="D413" s="51">
        <f t="shared" ref="D413:E413" si="112">D289+D350</f>
        <v>1099043.8900000001</v>
      </c>
      <c r="E413" s="51">
        <f t="shared" si="112"/>
        <v>1348290.7399999998</v>
      </c>
      <c r="F413" s="52">
        <f t="shared" si="81"/>
        <v>122.67851650583306</v>
      </c>
    </row>
    <row r="414" spans="1:6" ht="12.75" customHeight="1" x14ac:dyDescent="0.2">
      <c r="A414" s="53" t="s">
        <v>609</v>
      </c>
      <c r="B414" s="85" t="s">
        <v>834</v>
      </c>
      <c r="C414" s="50" t="s">
        <v>835</v>
      </c>
      <c r="D414" s="51">
        <f t="shared" ref="D414:E414" si="113">IF(D412&gt;=D413,D412-D413,0)</f>
        <v>30975.059999999823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2878.5599999995902</v>
      </c>
      <c r="F415" s="52" t="str">
        <f t="shared" si="81"/>
        <v>-</v>
      </c>
    </row>
    <row r="416" spans="1:6" ht="12.75" customHeight="1" x14ac:dyDescent="0.2">
      <c r="A416" s="60" t="s">
        <v>838</v>
      </c>
      <c r="B416" s="232" t="s">
        <v>839</v>
      </c>
      <c r="C416" s="61" t="s">
        <v>840</v>
      </c>
      <c r="D416" s="51">
        <f t="shared" ref="D416:E416" si="115">IF(D292-D293+D409-D410&gt;=0,D292-D293+D409-D410,0)</f>
        <v>71322.06</v>
      </c>
      <c r="E416" s="51">
        <f t="shared" si="115"/>
        <v>103523.48999999999</v>
      </c>
      <c r="F416" s="52">
        <f t="shared" si="81"/>
        <v>145.14932687025583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29780.05</v>
      </c>
      <c r="E418" s="62">
        <f t="shared" si="117"/>
        <v>36420.67</v>
      </c>
      <c r="F418" s="57">
        <f t="shared" si="81"/>
        <v>122.29888801395565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1130018.95</v>
      </c>
      <c r="E639" s="51">
        <f t="shared" si="180"/>
        <v>1345412.1800000002</v>
      </c>
      <c r="F639" s="52">
        <f t="shared" si="119"/>
        <v>119.06102813585562</v>
      </c>
    </row>
    <row r="640" spans="1:6" ht="12.75" customHeight="1" x14ac:dyDescent="0.2">
      <c r="A640" s="53" t="s">
        <v>609</v>
      </c>
      <c r="B640" s="85" t="s">
        <v>1278</v>
      </c>
      <c r="C640" s="50" t="s">
        <v>1279</v>
      </c>
      <c r="D640" s="51">
        <f t="shared" ref="D640:E640" si="181">D413+D528</f>
        <v>1099043.8900000001</v>
      </c>
      <c r="E640" s="51">
        <f t="shared" si="181"/>
        <v>1348290.7399999998</v>
      </c>
      <c r="F640" s="52">
        <f t="shared" si="119"/>
        <v>122.67851650583306</v>
      </c>
    </row>
    <row r="641" spans="1:6" ht="12.75" customHeight="1" x14ac:dyDescent="0.2">
      <c r="A641" s="53" t="s">
        <v>609</v>
      </c>
      <c r="B641" s="85" t="s">
        <v>1280</v>
      </c>
      <c r="C641" s="50" t="s">
        <v>1281</v>
      </c>
      <c r="D641" s="51">
        <f t="shared" ref="D641:E641" si="182">IF(D639&gt;=D640,D639-D640,0)</f>
        <v>30975.059999999823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2878.5599999995902</v>
      </c>
      <c r="F642" s="52" t="str">
        <f t="shared" si="119"/>
        <v>-</v>
      </c>
    </row>
    <row r="643" spans="1:6" ht="24" x14ac:dyDescent="0.2">
      <c r="A643" s="60" t="s">
        <v>1284</v>
      </c>
      <c r="B643" s="85" t="s">
        <v>1285</v>
      </c>
      <c r="C643" s="61" t="s">
        <v>1284</v>
      </c>
      <c r="D643" s="51">
        <f t="shared" ref="D643:E643" si="184">IF(D416-D417+D637-D638&gt;=0,D416-D417+D637-D638,0)</f>
        <v>71322.06</v>
      </c>
      <c r="E643" s="51">
        <f t="shared" si="184"/>
        <v>103523.48999999999</v>
      </c>
      <c r="F643" s="52">
        <f t="shared" si="119"/>
        <v>145.14932687025583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102297.11999999982</v>
      </c>
      <c r="E645" s="51">
        <f t="shared" si="186"/>
        <v>100644.9300000004</v>
      </c>
      <c r="F645" s="52">
        <f t="shared" si="119"/>
        <v>98.384910542936666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76708.850000000006</v>
      </c>
      <c r="E647" s="243">
        <v>86737.77</v>
      </c>
      <c r="F647" s="57">
        <f t="shared" si="119"/>
        <v>113.07400645427484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81069.95</v>
      </c>
      <c r="E649" s="242">
        <v>107029.8</v>
      </c>
      <c r="F649" s="52">
        <f t="shared" ref="F649:F724" si="188">IF(D649&lt;&gt;0,IF(E649/D649&gt;=100,"&gt;&gt;100",E649/D649*100),"-")</f>
        <v>132.02154435768125</v>
      </c>
    </row>
    <row r="650" spans="1:6" ht="12.75" customHeight="1" x14ac:dyDescent="0.2">
      <c r="A650" s="53" t="s">
        <v>1297</v>
      </c>
      <c r="B650" s="85" t="s">
        <v>1298</v>
      </c>
      <c r="C650" s="50" t="s">
        <v>1297</v>
      </c>
      <c r="D650" s="242">
        <v>284952.76</v>
      </c>
      <c r="E650" s="242">
        <v>355540.84</v>
      </c>
      <c r="F650" s="52">
        <f t="shared" si="188"/>
        <v>124.77185341177255</v>
      </c>
    </row>
    <row r="651" spans="1:6" ht="12.75" customHeight="1" x14ac:dyDescent="0.2">
      <c r="A651" s="53" t="s">
        <v>1299</v>
      </c>
      <c r="B651" s="85" t="s">
        <v>1300</v>
      </c>
      <c r="C651" s="50" t="s">
        <v>1299</v>
      </c>
      <c r="D651" s="242">
        <v>258992.91</v>
      </c>
      <c r="E651" s="242">
        <v>350282.96</v>
      </c>
      <c r="F651" s="52">
        <f t="shared" si="188"/>
        <v>135.24808845153328</v>
      </c>
    </row>
    <row r="652" spans="1:6" ht="24" x14ac:dyDescent="0.2">
      <c r="A652" s="53">
        <v>11</v>
      </c>
      <c r="B652" s="85" t="s">
        <v>1301</v>
      </c>
      <c r="C652" s="50" t="s">
        <v>1302</v>
      </c>
      <c r="D652" s="51">
        <f t="shared" ref="D652:E652" si="189">+D649+D650-D651</f>
        <v>107029.80000000002</v>
      </c>
      <c r="E652" s="51">
        <f t="shared" si="189"/>
        <v>112287.67999999999</v>
      </c>
      <c r="F652" s="52">
        <f t="shared" si="188"/>
        <v>104.91253837716224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39</v>
      </c>
      <c r="E654" s="262">
        <v>40</v>
      </c>
      <c r="F654" s="52">
        <f t="shared" si="188"/>
        <v>102.56410256410255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34</v>
      </c>
      <c r="E656" s="262">
        <v>37</v>
      </c>
      <c r="F656" s="52">
        <f t="shared" si="188"/>
        <v>108.8235294117647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3981.68</v>
      </c>
      <c r="E676" s="242">
        <v>2000</v>
      </c>
      <c r="F676" s="52">
        <f t="shared" si="188"/>
        <v>50.230053645697289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123213.12</v>
      </c>
      <c r="E710" s="242">
        <v>171190.56</v>
      </c>
      <c r="F710" s="52">
        <f t="shared" si="188"/>
        <v>138.93858056674483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990.32</v>
      </c>
      <c r="E717" s="242">
        <v>712.18</v>
      </c>
      <c r="F717" s="52">
        <f t="shared" si="188"/>
        <v>71.914128766459314</v>
      </c>
    </row>
    <row r="718" spans="1:6" ht="12.75" customHeight="1" x14ac:dyDescent="0.2">
      <c r="A718" s="53">
        <v>32121</v>
      </c>
      <c r="B718" s="85" t="s">
        <v>1416</v>
      </c>
      <c r="C718" s="50" t="s">
        <v>1417</v>
      </c>
      <c r="D718" s="242">
        <v>17764.66</v>
      </c>
      <c r="E718" s="242">
        <v>17270.740000000002</v>
      </c>
      <c r="F718" s="52">
        <f t="shared" si="188"/>
        <v>97.219648448098653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2358.0300000000002</v>
      </c>
      <c r="E720" s="242">
        <v>2070.5100000000002</v>
      </c>
      <c r="F720" s="52">
        <f t="shared" si="188"/>
        <v>87.806770906222567</v>
      </c>
    </row>
    <row r="721" spans="1:6" ht="12.75" customHeight="1" x14ac:dyDescent="0.2">
      <c r="A721" s="53" t="s">
        <v>1422</v>
      </c>
      <c r="B721" s="85" t="s">
        <v>1423</v>
      </c>
      <c r="C721" s="50" t="s">
        <v>1422</v>
      </c>
      <c r="D721" s="242">
        <v>473.14</v>
      </c>
      <c r="E721" s="242">
        <v>886.78</v>
      </c>
      <c r="F721" s="52">
        <f t="shared" si="188"/>
        <v>187.42444096884643</v>
      </c>
    </row>
    <row r="722" spans="1:6" ht="12.75" customHeight="1" x14ac:dyDescent="0.2">
      <c r="A722" s="53" t="s">
        <v>1424</v>
      </c>
      <c r="B722" s="85" t="s">
        <v>1425</v>
      </c>
      <c r="C722" s="50" t="s">
        <v>1424</v>
      </c>
      <c r="D722" s="242">
        <v>48245.67</v>
      </c>
      <c r="E722" s="242">
        <v>67498.02</v>
      </c>
      <c r="F722" s="52">
        <f t="shared" si="188"/>
        <v>139.90482461949435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5043.47</v>
      </c>
      <c r="E819" s="242">
        <v>6370.68</v>
      </c>
      <c r="F819" s="52">
        <f t="shared" si="190"/>
        <v>126.31541379248812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530.89</v>
      </c>
      <c r="E823" s="242">
        <v>2450</v>
      </c>
      <c r="F823" s="52">
        <f t="shared" si="190"/>
        <v>461.4891973855224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180.5</v>
      </c>
      <c r="E829" s="242">
        <v>300</v>
      </c>
      <c r="F829" s="52">
        <f t="shared" si="190"/>
        <v>166.20498614958447</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4" sqref="E2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313723.75</v>
      </c>
      <c r="E6" s="229">
        <f t="shared" si="0"/>
        <v>350083.34</v>
      </c>
      <c r="F6" s="230">
        <f t="shared" ref="F6:F260" si="1">IF(D6&gt;0,IF(E6/D6&gt;=100,"&gt;&gt;100",E6/D6*100),"-")</f>
        <v>111.58968359902622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97311.109999999986</v>
      </c>
      <c r="E7" s="104">
        <f t="shared" si="2"/>
        <v>107426.06000000001</v>
      </c>
      <c r="F7" s="93">
        <f t="shared" si="1"/>
        <v>110.39444519747028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97311.109999999986</v>
      </c>
      <c r="E12" s="104">
        <f t="shared" si="3"/>
        <v>107426.06000000001</v>
      </c>
      <c r="F12" s="93">
        <f t="shared" si="1"/>
        <v>110.39444519747028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87609.569999999992</v>
      </c>
      <c r="E19" s="104">
        <f t="shared" si="5"/>
        <v>96273.750000000015</v>
      </c>
      <c r="F19" s="93">
        <f t="shared" si="1"/>
        <v>109.88953604041205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91036.68</v>
      </c>
      <c r="E20" s="247">
        <v>93583.43</v>
      </c>
      <c r="F20" s="93">
        <f t="shared" si="1"/>
        <v>102.79749876643129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2517.83</v>
      </c>
      <c r="E21" s="247">
        <v>3135.51</v>
      </c>
      <c r="F21" s="93">
        <f t="shared" si="1"/>
        <v>124.5322360921905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1902.46</v>
      </c>
      <c r="E22" s="247">
        <v>2982.46</v>
      </c>
      <c r="F22" s="93">
        <f t="shared" si="1"/>
        <v>156.76860485897205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4805.7299999999996</v>
      </c>
      <c r="E24" s="247">
        <v>32921.980000000003</v>
      </c>
      <c r="F24" s="93">
        <f t="shared" si="1"/>
        <v>685.05679678217473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8248.16</v>
      </c>
      <c r="E25" s="247">
        <v>9874.92</v>
      </c>
      <c r="F25" s="93">
        <f t="shared" si="1"/>
        <v>119.72270179045994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1975.84</v>
      </c>
      <c r="E26" s="247">
        <v>2201.34</v>
      </c>
      <c r="F26" s="93">
        <f t="shared" si="1"/>
        <v>111.41286743865902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22877.13</v>
      </c>
      <c r="E28" s="247">
        <v>48425.89</v>
      </c>
      <c r="F28" s="93">
        <f t="shared" si="1"/>
        <v>211.67816942072716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9701.5399999999991</v>
      </c>
      <c r="E35" s="104">
        <f t="shared" si="7"/>
        <v>11152.310000000001</v>
      </c>
      <c r="F35" s="93">
        <f t="shared" si="1"/>
        <v>114.95401760957542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10808.57</v>
      </c>
      <c r="E36" s="247">
        <v>14932.69</v>
      </c>
      <c r="F36" s="93">
        <f t="shared" si="1"/>
        <v>138.15601878879446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1107.03</v>
      </c>
      <c r="E40" s="247">
        <v>3780.38</v>
      </c>
      <c r="F40" s="93">
        <f t="shared" si="1"/>
        <v>341.48848721353534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18597.419999999998</v>
      </c>
      <c r="E54" s="247">
        <v>26237.45</v>
      </c>
      <c r="F54" s="93">
        <f t="shared" si="1"/>
        <v>141.08112845760328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18597.419999999998</v>
      </c>
      <c r="E55" s="247">
        <v>26237.45</v>
      </c>
      <c r="F55" s="93">
        <f t="shared" si="1"/>
        <v>141.08112845760328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216412.64</v>
      </c>
      <c r="E68" s="104">
        <f t="shared" si="13"/>
        <v>242657.28000000003</v>
      </c>
      <c r="F68" s="93">
        <f t="shared" si="1"/>
        <v>112.12712898839921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107029.8</v>
      </c>
      <c r="E69" s="104">
        <f t="shared" si="14"/>
        <v>112287.68000000001</v>
      </c>
      <c r="F69" s="93">
        <f t="shared" si="1"/>
        <v>104.91253837716226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107029.8</v>
      </c>
      <c r="E70" s="104">
        <f t="shared" si="15"/>
        <v>112187.57</v>
      </c>
      <c r="F70" s="93">
        <f t="shared" si="1"/>
        <v>104.81900367934911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107029.8</v>
      </c>
      <c r="E72" s="247">
        <v>112187.57</v>
      </c>
      <c r="F72" s="93">
        <f t="shared" si="1"/>
        <v>104.81900367934911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100.11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2896.86</v>
      </c>
      <c r="E78" s="104">
        <f>E79+SUM(E82:E84)-E85+E86</f>
        <v>7211.16</v>
      </c>
      <c r="F78" s="93">
        <f t="shared" si="1"/>
        <v>248.93022099790807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2896.86</v>
      </c>
      <c r="E86" s="247">
        <v>7211.16</v>
      </c>
      <c r="F86" s="93">
        <f t="shared" si="1"/>
        <v>248.93022099790807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29777.13</v>
      </c>
      <c r="E146" s="104">
        <f t="shared" si="26"/>
        <v>36420.670000000006</v>
      </c>
      <c r="F146" s="93">
        <f t="shared" si="1"/>
        <v>122.31088086729649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29777.13</v>
      </c>
      <c r="E159" s="247">
        <v>37619.01</v>
      </c>
      <c r="F159" s="93">
        <f t="shared" si="1"/>
        <v>126.33524453162546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1198.3399999999999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76708.850000000006</v>
      </c>
      <c r="E170" s="104">
        <f t="shared" si="29"/>
        <v>86737.77</v>
      </c>
      <c r="F170" s="93">
        <f t="shared" si="1"/>
        <v>113.07400645427484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76708.850000000006</v>
      </c>
      <c r="E173" s="247">
        <v>86737.77</v>
      </c>
      <c r="F173" s="93">
        <f t="shared" si="1"/>
        <v>113.07400645427484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313723.75</v>
      </c>
      <c r="E175" s="104">
        <f t="shared" si="30"/>
        <v>350083.33999999997</v>
      </c>
      <c r="F175" s="93">
        <f t="shared" si="1"/>
        <v>111.58968359902622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84335.47</v>
      </c>
      <c r="E176" s="104">
        <f t="shared" si="31"/>
        <v>105591.68000000001</v>
      </c>
      <c r="F176" s="93">
        <f t="shared" si="1"/>
        <v>125.2043535181579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84229.040000000008</v>
      </c>
      <c r="E177" s="104">
        <f t="shared" si="32"/>
        <v>105591.68000000001</v>
      </c>
      <c r="F177" s="93">
        <f t="shared" si="1"/>
        <v>125.36255904139475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75218.03</v>
      </c>
      <c r="E178" s="247">
        <v>85157.11</v>
      </c>
      <c r="F178" s="93">
        <f t="shared" si="1"/>
        <v>113.213693578521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2796.08</v>
      </c>
      <c r="E179" s="247">
        <v>7925.08</v>
      </c>
      <c r="F179" s="93">
        <f t="shared" si="1"/>
        <v>283.4353809619181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2123.56</v>
      </c>
      <c r="E186" s="247">
        <v>2654.63</v>
      </c>
      <c r="F186" s="93">
        <f t="shared" si="1"/>
        <v>125.00847633219689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4091.37</v>
      </c>
      <c r="E188" s="247">
        <v>9854.86</v>
      </c>
      <c r="F188" s="93">
        <f t="shared" si="1"/>
        <v>240.8694398208913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106.43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229388.27999999997</v>
      </c>
      <c r="E237" s="104">
        <f t="shared" si="41"/>
        <v>244491.65999999997</v>
      </c>
      <c r="F237" s="93">
        <f t="shared" si="1"/>
        <v>106.58419863473409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97311.11</v>
      </c>
      <c r="E238" s="104">
        <f t="shared" si="42"/>
        <v>107426.06</v>
      </c>
      <c r="F238" s="93">
        <f t="shared" si="1"/>
        <v>110.39444519747026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97311.11</v>
      </c>
      <c r="E239" s="104">
        <f t="shared" si="43"/>
        <v>107426.06</v>
      </c>
      <c r="F239" s="93">
        <f t="shared" si="1"/>
        <v>110.39444519747026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97311.11</v>
      </c>
      <c r="E240" s="247">
        <v>107426.06</v>
      </c>
      <c r="F240" s="93">
        <f t="shared" si="1"/>
        <v>110.39444519747026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102297.12</v>
      </c>
      <c r="E245" s="104">
        <f t="shared" si="45"/>
        <v>100644.93</v>
      </c>
      <c r="F245" s="93">
        <f t="shared" si="1"/>
        <v>98.384910542936097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118862.27</v>
      </c>
      <c r="E246" s="104">
        <f t="shared" si="46"/>
        <v>154379.51999999999</v>
      </c>
      <c r="F246" s="93">
        <f t="shared" si="1"/>
        <v>129.8810127048726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118862.27</v>
      </c>
      <c r="E247" s="247">
        <v>154379.51999999999</v>
      </c>
      <c r="F247" s="93">
        <f t="shared" si="1"/>
        <v>129.8810127048726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16565.150000000001</v>
      </c>
      <c r="E250" s="104">
        <f t="shared" si="47"/>
        <v>53734.59</v>
      </c>
      <c r="F250" s="93">
        <f t="shared" si="1"/>
        <v>324.38335903991208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16565.150000000001</v>
      </c>
      <c r="E252" s="247">
        <v>53734.59</v>
      </c>
      <c r="F252" s="93">
        <f t="shared" si="1"/>
        <v>324.38335903991208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29780.05</v>
      </c>
      <c r="E255" s="247">
        <v>36420.67</v>
      </c>
      <c r="F255" s="93">
        <f t="shared" si="1"/>
        <v>122.29888801395565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1198.3399999999999</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29777.13</v>
      </c>
      <c r="E265" s="247">
        <v>36420.67</v>
      </c>
      <c r="F265" s="93">
        <f t="shared" si="50"/>
        <v>122.31088086729646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2896.86</v>
      </c>
      <c r="E268" s="247">
        <v>7211.16</v>
      </c>
      <c r="F268" s="93">
        <f t="shared" si="50"/>
        <v>248.93022099790807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84229.04</v>
      </c>
      <c r="E288" s="247">
        <v>105591.67999999999</v>
      </c>
      <c r="F288" s="93">
        <f t="shared" si="50"/>
        <v>125.36255904139475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106.43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2643.7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7211.16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1099043.8900000001</v>
      </c>
      <c r="E114" s="81">
        <f t="shared" si="22"/>
        <v>1348290.74</v>
      </c>
      <c r="F114" s="63">
        <f t="shared" si="1"/>
        <v>122.67851650583306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1099043.8900000001</v>
      </c>
      <c r="E122" s="81">
        <f t="shared" si="25"/>
        <v>1348290.74</v>
      </c>
      <c r="F122" s="63">
        <f t="shared" si="1"/>
        <v>122.67851650583306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731692.37</v>
      </c>
      <c r="E123" s="249">
        <v>874281.33</v>
      </c>
      <c r="F123" s="63">
        <f t="shared" si="1"/>
        <v>119.48755595196378</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367351.52</v>
      </c>
      <c r="E124" s="249">
        <v>474009.41</v>
      </c>
      <c r="F124" s="63">
        <f t="shared" si="1"/>
        <v>129.03428574352978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1099043.8900000001</v>
      </c>
      <c r="E141" s="106">
        <f t="shared" si="28"/>
        <v>1348290.74</v>
      </c>
      <c r="F141" s="82">
        <f t="shared" si="1"/>
        <v>122.67851650583306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84335.45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1382393.06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7211.16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1341420.5900000001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1049712.28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266225.73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857.6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8520.68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16104.3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33761.31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1361136.83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1327269.0900000001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1039773.2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261096.72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857.6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7989.61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17551.96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33867.74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105591.67999999993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105591.68000000001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7211.16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98380.52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51450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2024-01-24T12:06:21Z</cp:lastPrinted>
  <dcterms:created xsi:type="dcterms:W3CDTF">2022-04-01T05:14:30Z</dcterms:created>
  <dcterms:modified xsi:type="dcterms:W3CDTF">2024-01-24T13:03:58Z</dcterms:modified>
</cp:coreProperties>
</file>